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OHSU\Rates\FY25\"/>
    </mc:Choice>
  </mc:AlternateContent>
  <xr:revisionPtr revIDLastSave="0" documentId="13_ncr:1_{33AD5373-6AB3-41C0-9D80-72B5702806B0}" xr6:coauthVersionLast="47" xr6:coauthVersionMax="47" xr10:uidLastSave="{00000000-0000-0000-0000-000000000000}"/>
  <bookViews>
    <workbookView xWindow="-98" yWindow="-98" windowWidth="28996" windowHeight="15675" tabRatio="981" xr2:uid="{00000000-000D-0000-FFFF-FFFF00000000}"/>
  </bookViews>
  <sheets>
    <sheet name="Table of Contents" sheetId="8" r:id="rId1"/>
    <sheet name="General Public" sheetId="35" r:id="rId2"/>
    <sheet name="Student" sheetId="47" r:id="rId3"/>
    <sheet name="Contractor Vendor Volunteer" sheetId="46" r:id="rId4"/>
    <sheet name="House Officer" sheetId="29" r:id="rId5"/>
    <sheet name="Employee 1" sheetId="9" r:id="rId6"/>
    <sheet name="Employee 2" sheetId="38" r:id="rId7"/>
    <sheet name="Employee 3" sheetId="39" r:id="rId8"/>
    <sheet name="Employee 4" sheetId="40" r:id="rId9"/>
    <sheet name="Employee 5" sheetId="41" r:id="rId10"/>
    <sheet name="Employee 6" sheetId="42" r:id="rId11"/>
    <sheet name="Employee 7" sheetId="43" r:id="rId12"/>
    <sheet name="Departments" sheetId="36" r:id="rId13"/>
    <sheet name="All products and rates" sheetId="4" r:id="rId14"/>
    <sheet name="Maps" sheetId="6" r:id="rId15"/>
  </sheets>
  <definedNames>
    <definedName name="_xlnm._FilterDatabase" localSheetId="13" hidden="1">'All products and rates'!$A$28:$T$69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8" i="43" l="1"/>
  <c r="C27" i="4"/>
  <c r="D65" i="43"/>
  <c r="Q64" i="4"/>
  <c r="D56" i="29"/>
  <c r="D36" i="29"/>
  <c r="D35" i="29"/>
  <c r="C56" i="29"/>
  <c r="C36" i="29"/>
  <c r="C35" i="29"/>
  <c r="C29" i="29"/>
  <c r="A21" i="46"/>
  <c r="A22" i="46"/>
  <c r="B21" i="46"/>
  <c r="A21" i="47"/>
  <c r="B21" i="47"/>
  <c r="B22" i="47"/>
  <c r="A22" i="47"/>
  <c r="G22" i="47"/>
  <c r="G21" i="47"/>
  <c r="E22" i="47"/>
  <c r="E21" i="47"/>
  <c r="E21" i="46"/>
  <c r="C22" i="47"/>
  <c r="C21" i="47"/>
  <c r="A23" i="43"/>
  <c r="B23" i="43"/>
  <c r="C23" i="43"/>
  <c r="E23" i="43"/>
  <c r="G23" i="43"/>
  <c r="A23" i="40"/>
  <c r="B23" i="40"/>
  <c r="C23" i="40"/>
  <c r="E23" i="40"/>
  <c r="G23" i="40"/>
  <c r="A24" i="40"/>
  <c r="B24" i="40"/>
  <c r="C24" i="40"/>
  <c r="E24" i="40"/>
  <c r="G24" i="40"/>
  <c r="A22" i="29"/>
  <c r="B22" i="29"/>
  <c r="C22" i="29"/>
  <c r="F22" i="29"/>
  <c r="H22" i="29"/>
  <c r="G21" i="46"/>
  <c r="G22" i="46"/>
  <c r="E22" i="46"/>
  <c r="C22" i="46"/>
  <c r="C21" i="46"/>
  <c r="B22" i="46"/>
  <c r="B24" i="29"/>
  <c r="B23" i="29"/>
  <c r="A23" i="29"/>
  <c r="A24" i="29"/>
  <c r="B24" i="9"/>
  <c r="B25" i="9"/>
  <c r="B23" i="9"/>
  <c r="B25" i="38"/>
  <c r="B24" i="38"/>
  <c r="B23" i="38"/>
  <c r="B25" i="39"/>
  <c r="B24" i="39"/>
  <c r="B23" i="39"/>
  <c r="B23" i="42"/>
  <c r="B24" i="42"/>
  <c r="B25" i="42"/>
  <c r="A23" i="42"/>
  <c r="C23" i="42"/>
  <c r="E23" i="42"/>
  <c r="G23" i="42"/>
  <c r="B23" i="41"/>
  <c r="B24" i="41"/>
  <c r="B25" i="41"/>
  <c r="A23" i="41"/>
  <c r="C23" i="41"/>
  <c r="E23" i="41"/>
  <c r="G23" i="41"/>
  <c r="B25" i="40"/>
  <c r="G23" i="39"/>
  <c r="E23" i="39"/>
  <c r="C23" i="39"/>
  <c r="A23" i="39"/>
  <c r="G23" i="38"/>
  <c r="E23" i="38"/>
  <c r="C23" i="38"/>
  <c r="A23" i="38"/>
  <c r="B41" i="35"/>
  <c r="A26" i="46"/>
  <c r="B26" i="46"/>
  <c r="C26" i="46"/>
  <c r="E26" i="46"/>
  <c r="A27" i="46"/>
  <c r="B27" i="46"/>
  <c r="C27" i="46"/>
  <c r="D27" i="46"/>
  <c r="E27" i="46"/>
  <c r="A28" i="46"/>
  <c r="B28" i="46"/>
  <c r="C28" i="46"/>
  <c r="D28" i="46"/>
  <c r="E28" i="46"/>
  <c r="A29" i="46"/>
  <c r="C29" i="46"/>
  <c r="D29" i="46"/>
  <c r="E29" i="46"/>
  <c r="A30" i="46"/>
  <c r="C30" i="46"/>
  <c r="D30" i="46"/>
  <c r="E30" i="46"/>
  <c r="A31" i="46"/>
  <c r="C31" i="46"/>
  <c r="D31" i="46"/>
  <c r="E31" i="46"/>
  <c r="A32" i="46"/>
  <c r="C32" i="46"/>
  <c r="D32" i="46"/>
  <c r="E32" i="46"/>
  <c r="A33" i="46"/>
  <c r="C33" i="46"/>
  <c r="D33" i="46"/>
  <c r="E33" i="46"/>
  <c r="A34" i="46"/>
  <c r="C34" i="46"/>
  <c r="D34" i="46"/>
  <c r="E34" i="46"/>
  <c r="A35" i="46"/>
  <c r="C35" i="46"/>
  <c r="D35" i="46"/>
  <c r="E35" i="46"/>
  <c r="A36" i="46"/>
  <c r="C36" i="46"/>
  <c r="D36" i="46"/>
  <c r="E36" i="46"/>
  <c r="A37" i="46"/>
  <c r="C37" i="46"/>
  <c r="D37" i="46"/>
  <c r="E37" i="46"/>
  <c r="A38" i="46"/>
  <c r="C38" i="46"/>
  <c r="D38" i="46"/>
  <c r="E38" i="46"/>
  <c r="A39" i="46"/>
  <c r="C39" i="46"/>
  <c r="D39" i="46"/>
  <c r="E39" i="46"/>
  <c r="A40" i="46"/>
  <c r="C40" i="46"/>
  <c r="D40" i="46"/>
  <c r="E40" i="46"/>
  <c r="A41" i="46"/>
  <c r="C41" i="46"/>
  <c r="D41" i="46"/>
  <c r="E41" i="46"/>
  <c r="A42" i="46"/>
  <c r="C42" i="46"/>
  <c r="D42" i="46"/>
  <c r="E42" i="46"/>
  <c r="A43" i="46"/>
  <c r="C43" i="46"/>
  <c r="D43" i="46"/>
  <c r="E43" i="46"/>
  <c r="D26" i="9"/>
  <c r="A21" i="29"/>
  <c r="A23" i="9"/>
  <c r="A24" i="9"/>
  <c r="A25" i="9"/>
  <c r="C23" i="9"/>
  <c r="E23" i="9"/>
  <c r="G23" i="9"/>
  <c r="B32" i="9"/>
  <c r="D61" i="43"/>
  <c r="E32" i="29" l="1"/>
  <c r="F32" i="29"/>
  <c r="G32" i="29"/>
  <c r="E33" i="29"/>
  <c r="F33" i="29"/>
  <c r="G33" i="29"/>
  <c r="E34" i="29"/>
  <c r="F34" i="29"/>
  <c r="G34" i="29"/>
  <c r="E35" i="29"/>
  <c r="F35" i="29"/>
  <c r="G35" i="29"/>
  <c r="E36" i="29"/>
  <c r="F36" i="29"/>
  <c r="G36" i="29"/>
  <c r="E37" i="29"/>
  <c r="F37" i="29"/>
  <c r="G37" i="29"/>
  <c r="E38" i="29"/>
  <c r="F38" i="29"/>
  <c r="G38" i="29"/>
  <c r="E39" i="29"/>
  <c r="F39" i="29"/>
  <c r="G39" i="29"/>
  <c r="E40" i="29"/>
  <c r="F40" i="29"/>
  <c r="G40" i="29"/>
  <c r="E41" i="29"/>
  <c r="F41" i="29"/>
  <c r="G41" i="29"/>
  <c r="E42" i="29"/>
  <c r="F42" i="29"/>
  <c r="G42" i="29"/>
  <c r="E43" i="29"/>
  <c r="F43" i="29"/>
  <c r="G43" i="29"/>
  <c r="E44" i="29"/>
  <c r="F44" i="29"/>
  <c r="G44" i="29"/>
  <c r="E45" i="29"/>
  <c r="F45" i="29"/>
  <c r="G45" i="29"/>
  <c r="E46" i="29"/>
  <c r="F46" i="29"/>
  <c r="G46" i="29"/>
  <c r="E47" i="29"/>
  <c r="F47" i="29"/>
  <c r="G47" i="29"/>
  <c r="E48" i="29"/>
  <c r="F48" i="29"/>
  <c r="G48" i="29"/>
  <c r="E49" i="29"/>
  <c r="F49" i="29"/>
  <c r="G49" i="29"/>
  <c r="E50" i="29"/>
  <c r="F50" i="29"/>
  <c r="G50" i="29"/>
  <c r="E51" i="29"/>
  <c r="F51" i="29"/>
  <c r="G51" i="29"/>
  <c r="E52" i="29"/>
  <c r="F52" i="29"/>
  <c r="G52" i="29"/>
  <c r="E53" i="29"/>
  <c r="F53" i="29"/>
  <c r="G53" i="29"/>
  <c r="E54" i="29"/>
  <c r="F54" i="29"/>
  <c r="G54" i="29"/>
  <c r="E55" i="29"/>
  <c r="F55" i="29"/>
  <c r="G55" i="29"/>
  <c r="E56" i="29"/>
  <c r="F56" i="29"/>
  <c r="G56" i="29"/>
  <c r="E57" i="29"/>
  <c r="F57" i="29"/>
  <c r="G57" i="29"/>
  <c r="E58" i="29"/>
  <c r="F58" i="29"/>
  <c r="G58" i="29"/>
  <c r="E59" i="29"/>
  <c r="F59" i="29"/>
  <c r="G59" i="29"/>
  <c r="E60" i="29"/>
  <c r="F60" i="29"/>
  <c r="G60" i="29"/>
  <c r="F31" i="29"/>
  <c r="G31" i="29"/>
  <c r="E31" i="29"/>
  <c r="F14" i="46"/>
  <c r="F15" i="46"/>
  <c r="F16" i="46"/>
  <c r="F17" i="46"/>
  <c r="F18" i="46"/>
  <c r="F19" i="46"/>
  <c r="F7" i="46"/>
  <c r="F8" i="46"/>
  <c r="F9" i="46"/>
  <c r="F10" i="46"/>
  <c r="F11" i="46"/>
  <c r="F12" i="46"/>
  <c r="F13" i="46"/>
  <c r="F6" i="46"/>
  <c r="F5" i="46"/>
  <c r="A33" i="35" l="1"/>
  <c r="C33" i="35"/>
  <c r="D33" i="35"/>
  <c r="E33" i="35"/>
  <c r="A45" i="47"/>
  <c r="C45" i="47"/>
  <c r="D45" i="47"/>
  <c r="E45" i="47"/>
  <c r="A45" i="46"/>
  <c r="C45" i="46"/>
  <c r="D45" i="46"/>
  <c r="E45" i="46"/>
  <c r="A48" i="29"/>
  <c r="H48" i="29"/>
  <c r="I48" i="29"/>
  <c r="J48" i="29"/>
  <c r="C11" i="36"/>
  <c r="G4" i="36"/>
  <c r="E4" i="36"/>
  <c r="C4" i="36"/>
  <c r="B4" i="36"/>
  <c r="A4" i="36"/>
  <c r="B32" i="36"/>
  <c r="C50" i="41" l="1"/>
  <c r="H49" i="42"/>
  <c r="G49" i="42"/>
  <c r="F49" i="42"/>
  <c r="E49" i="42"/>
  <c r="D49" i="42"/>
  <c r="A49" i="41"/>
  <c r="H50" i="41"/>
  <c r="G50" i="41"/>
  <c r="F50" i="41"/>
  <c r="E50" i="41"/>
  <c r="D50" i="41"/>
  <c r="H49" i="40"/>
  <c r="G49" i="40"/>
  <c r="F49" i="40"/>
  <c r="E49" i="40"/>
  <c r="D49" i="40"/>
  <c r="E57" i="46" l="1"/>
  <c r="J60" i="29"/>
  <c r="F61" i="9"/>
  <c r="F61" i="38"/>
  <c r="F61" i="39"/>
  <c r="F61" i="40"/>
  <c r="F61" i="41"/>
  <c r="F61" i="42"/>
  <c r="F61" i="43"/>
  <c r="E45" i="36"/>
  <c r="D38" i="36"/>
  <c r="E54" i="43"/>
  <c r="E54" i="42"/>
  <c r="J64" i="29"/>
  <c r="G64" i="29"/>
  <c r="F63" i="29"/>
  <c r="I64" i="29"/>
  <c r="K61" i="29"/>
  <c r="G63" i="29"/>
  <c r="F64" i="29"/>
  <c r="F62" i="29"/>
  <c r="F61" i="29"/>
  <c r="C64" i="29"/>
  <c r="C63" i="29"/>
  <c r="C62" i="29"/>
  <c r="E19" i="46"/>
  <c r="C19" i="46"/>
  <c r="A19" i="46"/>
  <c r="E18" i="46"/>
  <c r="C18" i="46"/>
  <c r="A18" i="46"/>
  <c r="E17" i="46"/>
  <c r="C17" i="46"/>
  <c r="A17" i="46"/>
  <c r="E16" i="46"/>
  <c r="C16" i="46"/>
  <c r="A16" i="46"/>
  <c r="E15" i="46"/>
  <c r="C15" i="46"/>
  <c r="A15" i="46"/>
  <c r="E14" i="46"/>
  <c r="C14" i="46"/>
  <c r="B14" i="46"/>
  <c r="A14" i="46"/>
  <c r="E13" i="46"/>
  <c r="C13" i="46"/>
  <c r="B13" i="46"/>
  <c r="A13" i="46"/>
  <c r="E12" i="46"/>
  <c r="C12" i="46"/>
  <c r="B12" i="46"/>
  <c r="A12" i="46"/>
  <c r="E11" i="46"/>
  <c r="C11" i="46"/>
  <c r="B11" i="46"/>
  <c r="A11" i="46"/>
  <c r="E10" i="46"/>
  <c r="C10" i="46"/>
  <c r="B10" i="46"/>
  <c r="A10" i="46"/>
  <c r="E9" i="46"/>
  <c r="C9" i="46"/>
  <c r="B9" i="46"/>
  <c r="A9" i="46"/>
  <c r="E8" i="46"/>
  <c r="C8" i="46"/>
  <c r="B8" i="46"/>
  <c r="A8" i="46"/>
  <c r="E7" i="46"/>
  <c r="C7" i="46"/>
  <c r="B7" i="46"/>
  <c r="A7" i="46"/>
  <c r="E6" i="46"/>
  <c r="C6" i="46"/>
  <c r="B6" i="46"/>
  <c r="A6" i="46"/>
  <c r="E5" i="46"/>
  <c r="C5" i="46"/>
  <c r="B5" i="46"/>
  <c r="A5" i="46"/>
  <c r="H64" i="43"/>
  <c r="G64" i="43"/>
  <c r="F64" i="43"/>
  <c r="C64" i="43"/>
  <c r="A64" i="43"/>
  <c r="H63" i="43"/>
  <c r="F63" i="43"/>
  <c r="C63" i="43"/>
  <c r="B63" i="43"/>
  <c r="A63" i="43"/>
  <c r="H62" i="43"/>
  <c r="F62" i="43"/>
  <c r="C62" i="43"/>
  <c r="B62" i="43"/>
  <c r="A62" i="43"/>
  <c r="H64" i="42"/>
  <c r="G64" i="42"/>
  <c r="F64" i="42"/>
  <c r="C64" i="42"/>
  <c r="A64" i="42"/>
  <c r="H63" i="42"/>
  <c r="F63" i="42"/>
  <c r="C63" i="42"/>
  <c r="B63" i="42"/>
  <c r="A63" i="42"/>
  <c r="H62" i="42"/>
  <c r="F62" i="42"/>
  <c r="C62" i="42"/>
  <c r="B62" i="42"/>
  <c r="A62" i="42"/>
  <c r="H64" i="41"/>
  <c r="G64" i="41"/>
  <c r="F64" i="41"/>
  <c r="C64" i="41"/>
  <c r="A64" i="41"/>
  <c r="H63" i="41"/>
  <c r="F63" i="41"/>
  <c r="C63" i="41"/>
  <c r="B63" i="41"/>
  <c r="A63" i="41"/>
  <c r="H62" i="41"/>
  <c r="F62" i="41"/>
  <c r="C62" i="41"/>
  <c r="B62" i="41"/>
  <c r="A62" i="41"/>
  <c r="H64" i="40"/>
  <c r="G64" i="40"/>
  <c r="F64" i="40"/>
  <c r="C64" i="40"/>
  <c r="A64" i="40"/>
  <c r="H63" i="40"/>
  <c r="F63" i="40"/>
  <c r="C63" i="40"/>
  <c r="B63" i="40"/>
  <c r="A63" i="40"/>
  <c r="H62" i="40"/>
  <c r="F62" i="40"/>
  <c r="C62" i="40"/>
  <c r="B62" i="40"/>
  <c r="A62" i="40"/>
  <c r="H64" i="39"/>
  <c r="G64" i="39"/>
  <c r="F64" i="39"/>
  <c r="C64" i="39"/>
  <c r="A64" i="39"/>
  <c r="H63" i="39"/>
  <c r="F63" i="39"/>
  <c r="C63" i="39"/>
  <c r="B63" i="39"/>
  <c r="A63" i="39"/>
  <c r="H62" i="39"/>
  <c r="F62" i="39"/>
  <c r="C62" i="39"/>
  <c r="B62" i="39"/>
  <c r="A62" i="39"/>
  <c r="H64" i="38"/>
  <c r="G64" i="38"/>
  <c r="F64" i="38"/>
  <c r="C64" i="38"/>
  <c r="A64" i="38"/>
  <c r="H63" i="38"/>
  <c r="F63" i="38"/>
  <c r="C63" i="38"/>
  <c r="B63" i="38"/>
  <c r="A63" i="38"/>
  <c r="H62" i="38"/>
  <c r="F62" i="38"/>
  <c r="C62" i="38"/>
  <c r="B62" i="38"/>
  <c r="A62" i="38"/>
  <c r="F33" i="36" l="1"/>
  <c r="D33" i="36"/>
  <c r="E33" i="36"/>
  <c r="C33" i="36"/>
  <c r="C34" i="36"/>
  <c r="D34" i="36"/>
  <c r="E34" i="36"/>
  <c r="A33" i="36"/>
  <c r="D49" i="43"/>
  <c r="E49" i="43"/>
  <c r="F49" i="43"/>
  <c r="G49" i="43"/>
  <c r="H49" i="43"/>
  <c r="C49" i="43"/>
  <c r="A49" i="43"/>
  <c r="A49" i="42"/>
  <c r="A50" i="41"/>
  <c r="A49" i="40"/>
  <c r="C49" i="42"/>
  <c r="C49" i="40"/>
  <c r="D48" i="39"/>
  <c r="E48" i="39"/>
  <c r="F48" i="39"/>
  <c r="C49" i="39"/>
  <c r="H49" i="39"/>
  <c r="G49" i="39"/>
  <c r="F49" i="39"/>
  <c r="E49" i="39"/>
  <c r="D49" i="39"/>
  <c r="A49" i="39"/>
  <c r="C49" i="38"/>
  <c r="H49" i="38"/>
  <c r="G49" i="38"/>
  <c r="F49" i="38"/>
  <c r="E49" i="38"/>
  <c r="D49" i="38"/>
  <c r="A49" i="38"/>
  <c r="A49" i="9"/>
  <c r="C49" i="9"/>
  <c r="D49" i="9"/>
  <c r="E49" i="9"/>
  <c r="F49" i="9"/>
  <c r="G49" i="9"/>
  <c r="H49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50" i="9"/>
  <c r="C51" i="9"/>
  <c r="C52" i="9"/>
  <c r="C53" i="9"/>
  <c r="C54" i="9"/>
  <c r="C55" i="9"/>
  <c r="C56" i="9"/>
  <c r="C57" i="9"/>
  <c r="C58" i="9"/>
  <c r="C59" i="9"/>
  <c r="D32" i="9"/>
  <c r="E32" i="9"/>
  <c r="F32" i="9"/>
  <c r="G32" i="9"/>
  <c r="H32" i="9"/>
  <c r="D33" i="9"/>
  <c r="E33" i="9"/>
  <c r="F33" i="9"/>
  <c r="G33" i="9"/>
  <c r="H33" i="9"/>
  <c r="D34" i="9"/>
  <c r="E34" i="9"/>
  <c r="F34" i="9"/>
  <c r="G34" i="9"/>
  <c r="H34" i="9"/>
  <c r="D35" i="9"/>
  <c r="E35" i="9"/>
  <c r="F35" i="9"/>
  <c r="G35" i="9"/>
  <c r="H35" i="9"/>
  <c r="D36" i="9"/>
  <c r="E36" i="9"/>
  <c r="F36" i="9"/>
  <c r="G36" i="9"/>
  <c r="H36" i="9"/>
  <c r="D37" i="9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E42" i="9"/>
  <c r="F42" i="9"/>
  <c r="G42" i="9"/>
  <c r="H42" i="9"/>
  <c r="D43" i="9"/>
  <c r="E43" i="9"/>
  <c r="F43" i="9"/>
  <c r="G43" i="9"/>
  <c r="H43" i="9"/>
  <c r="D44" i="9"/>
  <c r="E44" i="9"/>
  <c r="F44" i="9"/>
  <c r="G44" i="9"/>
  <c r="H44" i="9"/>
  <c r="D45" i="9"/>
  <c r="E45" i="9"/>
  <c r="F45" i="9"/>
  <c r="G45" i="9"/>
  <c r="H45" i="9"/>
  <c r="D46" i="9"/>
  <c r="E46" i="9"/>
  <c r="F46" i="9"/>
  <c r="G46" i="9"/>
  <c r="H46" i="9"/>
  <c r="D47" i="9"/>
  <c r="E47" i="9"/>
  <c r="F47" i="9"/>
  <c r="G47" i="9"/>
  <c r="H47" i="9"/>
  <c r="D48" i="9"/>
  <c r="E48" i="9"/>
  <c r="F48" i="9"/>
  <c r="G48" i="9"/>
  <c r="H48" i="9"/>
  <c r="D50" i="9"/>
  <c r="E50" i="9"/>
  <c r="F50" i="9"/>
  <c r="G50" i="9"/>
  <c r="H50" i="9"/>
  <c r="D51" i="9"/>
  <c r="E51" i="9"/>
  <c r="F51" i="9"/>
  <c r="G51" i="9"/>
  <c r="H51" i="9"/>
  <c r="D52" i="9"/>
  <c r="E52" i="9"/>
  <c r="F52" i="9"/>
  <c r="G52" i="9"/>
  <c r="H52" i="9"/>
  <c r="D53" i="9"/>
  <c r="E53" i="9"/>
  <c r="F53" i="9"/>
  <c r="G53" i="9"/>
  <c r="H53" i="9"/>
  <c r="D54" i="9"/>
  <c r="E54" i="9"/>
  <c r="G54" i="9"/>
  <c r="H54" i="9"/>
  <c r="I54" i="9"/>
  <c r="D55" i="9"/>
  <c r="E55" i="9"/>
  <c r="F55" i="9"/>
  <c r="G55" i="9"/>
  <c r="H55" i="9"/>
  <c r="D56" i="9"/>
  <c r="E56" i="9"/>
  <c r="F56" i="9"/>
  <c r="G56" i="9"/>
  <c r="H56" i="9"/>
  <c r="D57" i="9"/>
  <c r="E57" i="9"/>
  <c r="F57" i="9"/>
  <c r="G57" i="9"/>
  <c r="H57" i="9"/>
  <c r="D58" i="9"/>
  <c r="E58" i="9"/>
  <c r="F58" i="9"/>
  <c r="G58" i="9"/>
  <c r="H58" i="9"/>
  <c r="D59" i="9"/>
  <c r="E59" i="9"/>
  <c r="F59" i="9"/>
  <c r="G59" i="9"/>
  <c r="H59" i="9"/>
  <c r="I59" i="9"/>
  <c r="C60" i="9"/>
  <c r="D60" i="9"/>
  <c r="E60" i="9"/>
  <c r="G60" i="9"/>
  <c r="H60" i="9"/>
  <c r="I60" i="9"/>
  <c r="C61" i="9"/>
  <c r="D61" i="9"/>
  <c r="E61" i="9"/>
  <c r="G61" i="9"/>
  <c r="H61" i="9"/>
  <c r="I61" i="9"/>
  <c r="C31" i="9"/>
  <c r="D31" i="9"/>
  <c r="E31" i="9"/>
  <c r="F31" i="9"/>
  <c r="G31" i="9"/>
  <c r="H31" i="9"/>
  <c r="G64" i="9"/>
  <c r="F64" i="9"/>
  <c r="F63" i="9"/>
  <c r="F62" i="9"/>
  <c r="C64" i="9"/>
  <c r="C63" i="9"/>
  <c r="C62" i="9"/>
  <c r="B64" i="29"/>
  <c r="A64" i="29"/>
  <c r="F31" i="40" l="1"/>
  <c r="C12" i="35"/>
  <c r="C6" i="35" l="1"/>
  <c r="B6" i="35"/>
  <c r="A6" i="35"/>
  <c r="D22" i="8"/>
  <c r="D21" i="8"/>
  <c r="D20" i="8"/>
  <c r="D19" i="8"/>
  <c r="D18" i="8"/>
  <c r="D17" i="8"/>
  <c r="D16" i="8"/>
  <c r="G19" i="47"/>
  <c r="E19" i="47"/>
  <c r="C19" i="47"/>
  <c r="A19" i="47"/>
  <c r="G18" i="47"/>
  <c r="E18" i="47"/>
  <c r="C18" i="47"/>
  <c r="A18" i="47"/>
  <c r="G17" i="47"/>
  <c r="E17" i="47"/>
  <c r="C17" i="47"/>
  <c r="A17" i="47"/>
  <c r="G16" i="47"/>
  <c r="E16" i="47"/>
  <c r="C16" i="47"/>
  <c r="A16" i="47"/>
  <c r="G15" i="47"/>
  <c r="E15" i="47"/>
  <c r="C15" i="47"/>
  <c r="A15" i="47"/>
  <c r="G14" i="47"/>
  <c r="E14" i="47"/>
  <c r="C14" i="47"/>
  <c r="B14" i="47"/>
  <c r="A14" i="47"/>
  <c r="G13" i="47"/>
  <c r="E13" i="47"/>
  <c r="C13" i="47"/>
  <c r="B13" i="47"/>
  <c r="A13" i="47"/>
  <c r="G12" i="47"/>
  <c r="E12" i="47"/>
  <c r="C12" i="47"/>
  <c r="B12" i="47"/>
  <c r="A12" i="47"/>
  <c r="G11" i="47"/>
  <c r="E11" i="47"/>
  <c r="C11" i="47"/>
  <c r="B11" i="47"/>
  <c r="A11" i="47"/>
  <c r="G10" i="47"/>
  <c r="E10" i="47"/>
  <c r="C10" i="47"/>
  <c r="B10" i="47"/>
  <c r="A10" i="47"/>
  <c r="G9" i="47"/>
  <c r="E9" i="47"/>
  <c r="C9" i="47"/>
  <c r="B9" i="47"/>
  <c r="A9" i="47"/>
  <c r="G8" i="47"/>
  <c r="E8" i="47"/>
  <c r="C8" i="47"/>
  <c r="B8" i="47"/>
  <c r="A8" i="47"/>
  <c r="G7" i="47"/>
  <c r="E7" i="47"/>
  <c r="C7" i="47"/>
  <c r="B7" i="47"/>
  <c r="A7" i="47"/>
  <c r="G6" i="47"/>
  <c r="E6" i="47"/>
  <c r="C6" i="47"/>
  <c r="B6" i="47"/>
  <c r="A6" i="47"/>
  <c r="G5" i="47"/>
  <c r="E5" i="47"/>
  <c r="C5" i="47"/>
  <c r="B5" i="47"/>
  <c r="A5" i="47"/>
  <c r="C23" i="47"/>
  <c r="J30" i="29"/>
  <c r="I30" i="29"/>
  <c r="H30" i="29"/>
  <c r="J32" i="29"/>
  <c r="G30" i="29"/>
  <c r="F30" i="29"/>
  <c r="E30" i="29"/>
  <c r="B30" i="29"/>
  <c r="A30" i="29"/>
  <c r="H25" i="29"/>
  <c r="F26" i="29"/>
  <c r="G26" i="29"/>
  <c r="E26" i="29"/>
  <c r="B28" i="29"/>
  <c r="A28" i="29"/>
  <c r="A25" i="29"/>
  <c r="H28" i="29"/>
  <c r="J28" i="29"/>
  <c r="H24" i="29"/>
  <c r="F24" i="29"/>
  <c r="C24" i="29"/>
  <c r="H23" i="29"/>
  <c r="F23" i="29"/>
  <c r="C23" i="29"/>
  <c r="H21" i="29"/>
  <c r="F21" i="29"/>
  <c r="C21" i="29"/>
  <c r="B21" i="29"/>
  <c r="H20" i="29"/>
  <c r="F20" i="29"/>
  <c r="C20" i="29"/>
  <c r="H19" i="29"/>
  <c r="F19" i="29"/>
  <c r="C19" i="29"/>
  <c r="A19" i="29"/>
  <c r="H18" i="29"/>
  <c r="F18" i="29"/>
  <c r="C18" i="29"/>
  <c r="A18" i="29"/>
  <c r="H17" i="29"/>
  <c r="F17" i="29"/>
  <c r="C17" i="29"/>
  <c r="A17" i="29"/>
  <c r="H16" i="29"/>
  <c r="F16" i="29"/>
  <c r="C16" i="29"/>
  <c r="A16" i="29"/>
  <c r="H15" i="29"/>
  <c r="F15" i="29"/>
  <c r="C15" i="29"/>
  <c r="A15" i="29"/>
  <c r="H14" i="29"/>
  <c r="F14" i="29"/>
  <c r="C14" i="29"/>
  <c r="B14" i="29"/>
  <c r="A14" i="29"/>
  <c r="H13" i="29"/>
  <c r="F13" i="29"/>
  <c r="C13" i="29"/>
  <c r="B13" i="29"/>
  <c r="A13" i="29"/>
  <c r="H12" i="29"/>
  <c r="F12" i="29"/>
  <c r="C12" i="29"/>
  <c r="B12" i="29"/>
  <c r="A12" i="29"/>
  <c r="H11" i="29"/>
  <c r="F11" i="29"/>
  <c r="C11" i="29"/>
  <c r="B11" i="29"/>
  <c r="A11" i="29"/>
  <c r="H10" i="29"/>
  <c r="F10" i="29"/>
  <c r="C10" i="29"/>
  <c r="B10" i="29"/>
  <c r="A10" i="29"/>
  <c r="H9" i="29"/>
  <c r="F9" i="29"/>
  <c r="C9" i="29"/>
  <c r="B9" i="29"/>
  <c r="A9" i="29"/>
  <c r="H8" i="29"/>
  <c r="F8" i="29"/>
  <c r="C8" i="29"/>
  <c r="B8" i="29"/>
  <c r="A8" i="29"/>
  <c r="H7" i="29"/>
  <c r="F7" i="29"/>
  <c r="C7" i="29"/>
  <c r="B7" i="29"/>
  <c r="A7" i="29"/>
  <c r="H6" i="29"/>
  <c r="F6" i="29"/>
  <c r="C6" i="29"/>
  <c r="B6" i="29"/>
  <c r="A6" i="29"/>
  <c r="H5" i="29"/>
  <c r="F5" i="29"/>
  <c r="C5" i="29"/>
  <c r="B5" i="29"/>
  <c r="A5" i="29"/>
  <c r="C4" i="29"/>
  <c r="A4" i="29"/>
  <c r="A3" i="29"/>
  <c r="A2" i="29"/>
  <c r="F31" i="43"/>
  <c r="E31" i="43"/>
  <c r="F31" i="42"/>
  <c r="E31" i="42"/>
  <c r="F31" i="41"/>
  <c r="E31" i="41"/>
  <c r="E31" i="40"/>
  <c r="F31" i="39"/>
  <c r="E31" i="39"/>
  <c r="E32" i="39"/>
  <c r="E31" i="38"/>
  <c r="H31" i="38"/>
  <c r="H31" i="39"/>
  <c r="H31" i="40"/>
  <c r="H31" i="41"/>
  <c r="H31" i="42"/>
  <c r="H31" i="43"/>
  <c r="C31" i="43"/>
  <c r="C31" i="42"/>
  <c r="C31" i="41"/>
  <c r="H63" i="9"/>
  <c r="H64" i="9"/>
  <c r="A63" i="9"/>
  <c r="A64" i="9"/>
  <c r="H62" i="9"/>
  <c r="G31" i="43"/>
  <c r="D31" i="43"/>
  <c r="B31" i="43"/>
  <c r="A31" i="43"/>
  <c r="G31" i="42"/>
  <c r="D31" i="42"/>
  <c r="B31" i="42"/>
  <c r="A31" i="42"/>
  <c r="G31" i="41"/>
  <c r="D31" i="41"/>
  <c r="B31" i="41"/>
  <c r="A31" i="41"/>
  <c r="G31" i="40"/>
  <c r="D31" i="40"/>
  <c r="C31" i="40"/>
  <c r="B31" i="40"/>
  <c r="A31" i="40"/>
  <c r="G31" i="39"/>
  <c r="D31" i="39"/>
  <c r="C31" i="39"/>
  <c r="B31" i="39"/>
  <c r="A31" i="39"/>
  <c r="G31" i="38"/>
  <c r="F31" i="38"/>
  <c r="D31" i="38"/>
  <c r="C31" i="38"/>
  <c r="A31" i="38"/>
  <c r="B31" i="9"/>
  <c r="A31" i="9"/>
  <c r="G25" i="43"/>
  <c r="E25" i="43"/>
  <c r="C25" i="43"/>
  <c r="B25" i="43"/>
  <c r="A25" i="43"/>
  <c r="G24" i="43"/>
  <c r="E24" i="43"/>
  <c r="C24" i="43"/>
  <c r="B24" i="43"/>
  <c r="A24" i="43"/>
  <c r="G13" i="43"/>
  <c r="E13" i="43"/>
  <c r="C13" i="43"/>
  <c r="B13" i="43"/>
  <c r="A13" i="43"/>
  <c r="G12" i="43"/>
  <c r="E12" i="43"/>
  <c r="C12" i="43"/>
  <c r="B12" i="43"/>
  <c r="A12" i="43"/>
  <c r="G11" i="43"/>
  <c r="E11" i="43"/>
  <c r="C11" i="43"/>
  <c r="B11" i="43"/>
  <c r="A11" i="43"/>
  <c r="G10" i="43"/>
  <c r="E10" i="43"/>
  <c r="C10" i="43"/>
  <c r="B10" i="43"/>
  <c r="A10" i="43"/>
  <c r="G9" i="43"/>
  <c r="E9" i="43"/>
  <c r="C9" i="43"/>
  <c r="B9" i="43"/>
  <c r="A9" i="43"/>
  <c r="G8" i="43"/>
  <c r="E8" i="43"/>
  <c r="C8" i="43"/>
  <c r="B8" i="43"/>
  <c r="A8" i="43"/>
  <c r="G7" i="43"/>
  <c r="E7" i="43"/>
  <c r="C7" i="43"/>
  <c r="B7" i="43"/>
  <c r="A7" i="43"/>
  <c r="G6" i="43"/>
  <c r="E6" i="43"/>
  <c r="C6" i="43"/>
  <c r="B6" i="43"/>
  <c r="A6" i="43"/>
  <c r="G5" i="43"/>
  <c r="E5" i="43"/>
  <c r="C5" i="43"/>
  <c r="B5" i="43"/>
  <c r="A5" i="43"/>
  <c r="G25" i="42"/>
  <c r="E25" i="42"/>
  <c r="C25" i="42"/>
  <c r="A25" i="42"/>
  <c r="G24" i="42"/>
  <c r="E24" i="42"/>
  <c r="C24" i="42"/>
  <c r="A24" i="42"/>
  <c r="G13" i="42"/>
  <c r="E13" i="42"/>
  <c r="C13" i="42"/>
  <c r="B13" i="42"/>
  <c r="A13" i="42"/>
  <c r="G12" i="42"/>
  <c r="E12" i="42"/>
  <c r="C12" i="42"/>
  <c r="B12" i="42"/>
  <c r="A12" i="42"/>
  <c r="G11" i="42"/>
  <c r="E11" i="42"/>
  <c r="C11" i="42"/>
  <c r="B11" i="42"/>
  <c r="A11" i="42"/>
  <c r="G10" i="42"/>
  <c r="E10" i="42"/>
  <c r="C10" i="42"/>
  <c r="B10" i="42"/>
  <c r="A10" i="42"/>
  <c r="G9" i="42"/>
  <c r="E9" i="42"/>
  <c r="C9" i="42"/>
  <c r="B9" i="42"/>
  <c r="A9" i="42"/>
  <c r="G8" i="42"/>
  <c r="E8" i="42"/>
  <c r="C8" i="42"/>
  <c r="B8" i="42"/>
  <c r="A8" i="42"/>
  <c r="G7" i="42"/>
  <c r="E7" i="42"/>
  <c r="C7" i="42"/>
  <c r="B7" i="42"/>
  <c r="A7" i="42"/>
  <c r="G6" i="42"/>
  <c r="E6" i="42"/>
  <c r="C6" i="42"/>
  <c r="B6" i="42"/>
  <c r="A6" i="42"/>
  <c r="G5" i="42"/>
  <c r="E5" i="42"/>
  <c r="C5" i="42"/>
  <c r="B5" i="42"/>
  <c r="A5" i="42"/>
  <c r="G25" i="41"/>
  <c r="E25" i="41"/>
  <c r="C25" i="41"/>
  <c r="A25" i="41"/>
  <c r="G24" i="41"/>
  <c r="E24" i="41"/>
  <c r="C24" i="41"/>
  <c r="A24" i="41"/>
  <c r="G13" i="41"/>
  <c r="E13" i="41"/>
  <c r="C13" i="41"/>
  <c r="B13" i="41"/>
  <c r="A13" i="41"/>
  <c r="G12" i="41"/>
  <c r="E12" i="41"/>
  <c r="C12" i="41"/>
  <c r="B12" i="41"/>
  <c r="A12" i="41"/>
  <c r="G11" i="41"/>
  <c r="E11" i="41"/>
  <c r="C11" i="41"/>
  <c r="B11" i="41"/>
  <c r="A11" i="41"/>
  <c r="G10" i="41"/>
  <c r="E10" i="41"/>
  <c r="C10" i="41"/>
  <c r="B10" i="41"/>
  <c r="A10" i="41"/>
  <c r="G9" i="41"/>
  <c r="E9" i="41"/>
  <c r="C9" i="41"/>
  <c r="B9" i="41"/>
  <c r="A9" i="41"/>
  <c r="G8" i="41"/>
  <c r="E8" i="41"/>
  <c r="C8" i="41"/>
  <c r="B8" i="41"/>
  <c r="A8" i="41"/>
  <c r="G7" i="41"/>
  <c r="E7" i="41"/>
  <c r="C7" i="41"/>
  <c r="B7" i="41"/>
  <c r="A7" i="41"/>
  <c r="G6" i="41"/>
  <c r="E6" i="41"/>
  <c r="C6" i="41"/>
  <c r="B6" i="41"/>
  <c r="A6" i="41"/>
  <c r="G5" i="41"/>
  <c r="E5" i="41"/>
  <c r="C5" i="41"/>
  <c r="B5" i="41"/>
  <c r="A5" i="41"/>
  <c r="G25" i="40"/>
  <c r="E25" i="40"/>
  <c r="C25" i="40"/>
  <c r="A25" i="40"/>
  <c r="G13" i="40"/>
  <c r="E13" i="40"/>
  <c r="C13" i="40"/>
  <c r="B13" i="40"/>
  <c r="A13" i="40"/>
  <c r="G12" i="40"/>
  <c r="E12" i="40"/>
  <c r="C12" i="40"/>
  <c r="B12" i="40"/>
  <c r="A12" i="40"/>
  <c r="G11" i="40"/>
  <c r="E11" i="40"/>
  <c r="C11" i="40"/>
  <c r="B11" i="40"/>
  <c r="A11" i="40"/>
  <c r="G10" i="40"/>
  <c r="E10" i="40"/>
  <c r="C10" i="40"/>
  <c r="B10" i="40"/>
  <c r="A10" i="40"/>
  <c r="G9" i="40"/>
  <c r="E9" i="40"/>
  <c r="C9" i="40"/>
  <c r="B9" i="40"/>
  <c r="A9" i="40"/>
  <c r="G8" i="40"/>
  <c r="E8" i="40"/>
  <c r="C8" i="40"/>
  <c r="B8" i="40"/>
  <c r="A8" i="40"/>
  <c r="G7" i="40"/>
  <c r="E7" i="40"/>
  <c r="C7" i="40"/>
  <c r="B7" i="40"/>
  <c r="A7" i="40"/>
  <c r="G6" i="40"/>
  <c r="E6" i="40"/>
  <c r="C6" i="40"/>
  <c r="B6" i="40"/>
  <c r="A6" i="40"/>
  <c r="G5" i="40"/>
  <c r="E5" i="40"/>
  <c r="C5" i="40"/>
  <c r="B5" i="40"/>
  <c r="A5" i="40"/>
  <c r="G25" i="39"/>
  <c r="E25" i="39"/>
  <c r="C25" i="39"/>
  <c r="A25" i="39"/>
  <c r="G24" i="39"/>
  <c r="E24" i="39"/>
  <c r="C24" i="39"/>
  <c r="A24" i="39"/>
  <c r="G25" i="38"/>
  <c r="E25" i="38"/>
  <c r="C25" i="38"/>
  <c r="A25" i="38"/>
  <c r="G24" i="38"/>
  <c r="E24" i="38"/>
  <c r="C24" i="38"/>
  <c r="A24" i="38"/>
  <c r="G13" i="39"/>
  <c r="E13" i="39"/>
  <c r="C13" i="39"/>
  <c r="B13" i="39"/>
  <c r="A13" i="39"/>
  <c r="G12" i="39"/>
  <c r="E12" i="39"/>
  <c r="C12" i="39"/>
  <c r="B12" i="39"/>
  <c r="A12" i="39"/>
  <c r="G11" i="39"/>
  <c r="E11" i="39"/>
  <c r="C11" i="39"/>
  <c r="B11" i="39"/>
  <c r="A11" i="39"/>
  <c r="G10" i="39"/>
  <c r="E10" i="39"/>
  <c r="C10" i="39"/>
  <c r="B10" i="39"/>
  <c r="A10" i="39"/>
  <c r="G9" i="39"/>
  <c r="E9" i="39"/>
  <c r="C9" i="39"/>
  <c r="B9" i="39"/>
  <c r="A9" i="39"/>
  <c r="G8" i="39"/>
  <c r="E8" i="39"/>
  <c r="C8" i="39"/>
  <c r="B8" i="39"/>
  <c r="A8" i="39"/>
  <c r="G7" i="39"/>
  <c r="E7" i="39"/>
  <c r="C7" i="39"/>
  <c r="B7" i="39"/>
  <c r="A7" i="39"/>
  <c r="G6" i="39"/>
  <c r="E6" i="39"/>
  <c r="C6" i="39"/>
  <c r="B6" i="39"/>
  <c r="A6" i="39"/>
  <c r="G5" i="39"/>
  <c r="E5" i="39"/>
  <c r="C5" i="39"/>
  <c r="B5" i="39"/>
  <c r="A5" i="39"/>
  <c r="G13" i="38"/>
  <c r="E13" i="38"/>
  <c r="C13" i="38"/>
  <c r="B13" i="38"/>
  <c r="A13" i="38"/>
  <c r="G12" i="38"/>
  <c r="E12" i="38"/>
  <c r="C12" i="38"/>
  <c r="B12" i="38"/>
  <c r="A12" i="38"/>
  <c r="G11" i="38"/>
  <c r="E11" i="38"/>
  <c r="C11" i="38"/>
  <c r="B11" i="38"/>
  <c r="A11" i="38"/>
  <c r="G10" i="38"/>
  <c r="E10" i="38"/>
  <c r="C10" i="38"/>
  <c r="B10" i="38"/>
  <c r="A10" i="38"/>
  <c r="G9" i="38"/>
  <c r="E9" i="38"/>
  <c r="C9" i="38"/>
  <c r="B9" i="38"/>
  <c r="A9" i="38"/>
  <c r="G8" i="38"/>
  <c r="E8" i="38"/>
  <c r="C8" i="38"/>
  <c r="B8" i="38"/>
  <c r="A8" i="38"/>
  <c r="G7" i="38"/>
  <c r="E7" i="38"/>
  <c r="C7" i="38"/>
  <c r="B7" i="38"/>
  <c r="A7" i="38"/>
  <c r="G6" i="38"/>
  <c r="E6" i="38"/>
  <c r="C6" i="38"/>
  <c r="B6" i="38"/>
  <c r="A6" i="38"/>
  <c r="D26" i="43"/>
  <c r="D26" i="42"/>
  <c r="D26" i="41"/>
  <c r="D26" i="40"/>
  <c r="G27" i="43"/>
  <c r="G27" i="42"/>
  <c r="G27" i="41"/>
  <c r="G27" i="40"/>
  <c r="G27" i="39"/>
  <c r="G27" i="38"/>
  <c r="A11" i="36"/>
  <c r="A26" i="43"/>
  <c r="A26" i="42"/>
  <c r="A26" i="41"/>
  <c r="A26" i="40"/>
  <c r="A26" i="39"/>
  <c r="A26" i="38"/>
  <c r="D26" i="38"/>
  <c r="D26" i="39"/>
  <c r="G27" i="9"/>
  <c r="F2" i="43"/>
  <c r="F2" i="42"/>
  <c r="F2" i="41"/>
  <c r="F2" i="40"/>
  <c r="F2" i="39"/>
  <c r="F2" i="38"/>
  <c r="F2" i="9"/>
  <c r="A26" i="9"/>
  <c r="C25" i="9"/>
  <c r="E25" i="9"/>
  <c r="G25" i="9"/>
  <c r="G24" i="9"/>
  <c r="E24" i="9"/>
  <c r="C24" i="9"/>
  <c r="G22" i="9"/>
  <c r="E22" i="9"/>
  <c r="C22" i="9"/>
  <c r="B22" i="9"/>
  <c r="A22" i="9"/>
  <c r="G14" i="9"/>
  <c r="E14" i="9"/>
  <c r="C14" i="9"/>
  <c r="B14" i="9"/>
  <c r="A14" i="9"/>
  <c r="A21" i="9"/>
  <c r="C21" i="9"/>
  <c r="E21" i="9"/>
  <c r="G21" i="9"/>
  <c r="A16" i="9"/>
  <c r="C16" i="9"/>
  <c r="E16" i="9"/>
  <c r="G16" i="9"/>
  <c r="A17" i="9"/>
  <c r="C17" i="9"/>
  <c r="E17" i="9"/>
  <c r="G17" i="9"/>
  <c r="A18" i="9"/>
  <c r="C18" i="9"/>
  <c r="E18" i="9"/>
  <c r="G18" i="9"/>
  <c r="A19" i="9"/>
  <c r="C19" i="9"/>
  <c r="E19" i="9"/>
  <c r="G19" i="9"/>
  <c r="A20" i="9"/>
  <c r="C20" i="9"/>
  <c r="E20" i="9"/>
  <c r="G20" i="9"/>
  <c r="G15" i="9"/>
  <c r="E15" i="9"/>
  <c r="C15" i="9"/>
  <c r="A15" i="9"/>
  <c r="A7" i="9"/>
  <c r="B7" i="9"/>
  <c r="C7" i="9"/>
  <c r="E7" i="9"/>
  <c r="G7" i="9"/>
  <c r="A8" i="9"/>
  <c r="B8" i="9"/>
  <c r="C8" i="9"/>
  <c r="E8" i="9"/>
  <c r="G8" i="9"/>
  <c r="A9" i="9"/>
  <c r="B9" i="9"/>
  <c r="C9" i="9"/>
  <c r="E9" i="9"/>
  <c r="G9" i="9"/>
  <c r="A10" i="9"/>
  <c r="B10" i="9"/>
  <c r="C10" i="9"/>
  <c r="E10" i="9"/>
  <c r="G10" i="9"/>
  <c r="A11" i="9"/>
  <c r="B11" i="9"/>
  <c r="C11" i="9"/>
  <c r="E11" i="9"/>
  <c r="G11" i="9"/>
  <c r="A12" i="9"/>
  <c r="B12" i="9"/>
  <c r="C12" i="9"/>
  <c r="E12" i="9"/>
  <c r="G12" i="9"/>
  <c r="A13" i="9"/>
  <c r="B13" i="9"/>
  <c r="C13" i="9"/>
  <c r="E13" i="9"/>
  <c r="G13" i="9"/>
  <c r="A6" i="9"/>
  <c r="B6" i="9"/>
  <c r="C6" i="9"/>
  <c r="E6" i="9"/>
  <c r="G6" i="9"/>
  <c r="H26" i="8" l="1"/>
  <c r="F41" i="47" l="1"/>
  <c r="F53" i="47"/>
  <c r="F26" i="47"/>
  <c r="C46" i="47"/>
  <c r="D46" i="47"/>
  <c r="E46" i="47"/>
  <c r="A46" i="47"/>
  <c r="A50" i="36" l="1"/>
  <c r="A51" i="36"/>
  <c r="A52" i="36"/>
  <c r="A53" i="36"/>
  <c r="A49" i="36"/>
  <c r="A46" i="46" l="1"/>
  <c r="C46" i="46"/>
  <c r="D46" i="46"/>
  <c r="E46" i="46"/>
  <c r="K53" i="29" l="1"/>
  <c r="A49" i="29"/>
  <c r="H49" i="29"/>
  <c r="I49" i="29"/>
  <c r="J49" i="29"/>
  <c r="C49" i="41"/>
  <c r="D49" i="41"/>
  <c r="E49" i="41"/>
  <c r="F49" i="41"/>
  <c r="G49" i="41"/>
  <c r="H49" i="41"/>
  <c r="C50" i="43"/>
  <c r="D50" i="43"/>
  <c r="E50" i="43"/>
  <c r="F50" i="43"/>
  <c r="G50" i="43"/>
  <c r="H50" i="43"/>
  <c r="D50" i="42"/>
  <c r="E50" i="42"/>
  <c r="F50" i="42"/>
  <c r="G50" i="42"/>
  <c r="H50" i="42"/>
  <c r="C50" i="42"/>
  <c r="B9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A34" i="35"/>
  <c r="A35" i="35"/>
  <c r="A36" i="35"/>
  <c r="A37" i="35"/>
  <c r="A38" i="35"/>
  <c r="A39" i="35"/>
  <c r="A40" i="35"/>
  <c r="A41" i="35"/>
  <c r="A42" i="35"/>
  <c r="E48" i="36"/>
  <c r="E50" i="36"/>
  <c r="E51" i="36"/>
  <c r="E52" i="36"/>
  <c r="E53" i="36"/>
  <c r="E49" i="36"/>
  <c r="B50" i="36"/>
  <c r="B51" i="36"/>
  <c r="B52" i="36"/>
  <c r="B53" i="36"/>
  <c r="B49" i="36"/>
  <c r="A34" i="36"/>
  <c r="A50" i="43"/>
  <c r="A50" i="42"/>
  <c r="I54" i="43"/>
  <c r="I54" i="42"/>
  <c r="I54" i="41"/>
  <c r="I54" i="40"/>
  <c r="E50" i="40"/>
  <c r="F50" i="40"/>
  <c r="A50" i="40"/>
  <c r="C50" i="40"/>
  <c r="D50" i="40"/>
  <c r="G50" i="40"/>
  <c r="H50" i="40"/>
  <c r="A50" i="39" l="1"/>
  <c r="C50" i="39"/>
  <c r="D50" i="39"/>
  <c r="E50" i="39"/>
  <c r="F50" i="39"/>
  <c r="G50" i="39"/>
  <c r="H50" i="39"/>
  <c r="I54" i="39"/>
  <c r="H54" i="39"/>
  <c r="G54" i="39"/>
  <c r="E54" i="39"/>
  <c r="D54" i="39"/>
  <c r="C54" i="39"/>
  <c r="A54" i="39"/>
  <c r="I54" i="38"/>
  <c r="H54" i="38"/>
  <c r="G54" i="38"/>
  <c r="E54" i="38"/>
  <c r="D54" i="38"/>
  <c r="C54" i="38"/>
  <c r="A54" i="38"/>
  <c r="A50" i="38"/>
  <c r="C50" i="38"/>
  <c r="D50" i="38"/>
  <c r="E50" i="38"/>
  <c r="F50" i="38"/>
  <c r="G50" i="38"/>
  <c r="H50" i="38"/>
  <c r="F38" i="36"/>
  <c r="A50" i="9"/>
  <c r="E15" i="35" l="1"/>
  <c r="E54" i="47"/>
  <c r="D54" i="47"/>
  <c r="C54" i="47"/>
  <c r="A54" i="47"/>
  <c r="E53" i="47"/>
  <c r="D53" i="47"/>
  <c r="C53" i="47"/>
  <c r="A53" i="47"/>
  <c r="E52" i="47"/>
  <c r="D52" i="47"/>
  <c r="C52" i="47"/>
  <c r="A52" i="47"/>
  <c r="E51" i="47"/>
  <c r="D51" i="47"/>
  <c r="C51" i="47"/>
  <c r="A51" i="47"/>
  <c r="E50" i="47"/>
  <c r="D50" i="47"/>
  <c r="C50" i="47"/>
  <c r="A50" i="47"/>
  <c r="E49" i="47"/>
  <c r="D49" i="47"/>
  <c r="C49" i="47"/>
  <c r="A49" i="47"/>
  <c r="E48" i="47"/>
  <c r="D48" i="47"/>
  <c r="C48" i="47"/>
  <c r="A48" i="47"/>
  <c r="E47" i="47"/>
  <c r="D47" i="47"/>
  <c r="C47" i="47"/>
  <c r="A47" i="47"/>
  <c r="E44" i="47"/>
  <c r="D44" i="47"/>
  <c r="C44" i="47"/>
  <c r="B44" i="47"/>
  <c r="A44" i="47"/>
  <c r="E43" i="47"/>
  <c r="D43" i="47"/>
  <c r="C43" i="47"/>
  <c r="A43" i="47"/>
  <c r="E42" i="47"/>
  <c r="D42" i="47"/>
  <c r="C42" i="47"/>
  <c r="A42" i="47"/>
  <c r="E41" i="47"/>
  <c r="D41" i="47"/>
  <c r="C41" i="47"/>
  <c r="A41" i="47"/>
  <c r="E40" i="47"/>
  <c r="D40" i="47"/>
  <c r="C40" i="47"/>
  <c r="A40" i="47"/>
  <c r="E39" i="47"/>
  <c r="D39" i="47"/>
  <c r="C39" i="47"/>
  <c r="A39" i="47"/>
  <c r="E38" i="47"/>
  <c r="D38" i="47"/>
  <c r="C38" i="47"/>
  <c r="A38" i="47"/>
  <c r="E37" i="47"/>
  <c r="D37" i="47"/>
  <c r="C37" i="47"/>
  <c r="A37" i="47"/>
  <c r="E36" i="47"/>
  <c r="D36" i="47"/>
  <c r="C36" i="47"/>
  <c r="A36" i="47"/>
  <c r="E35" i="47"/>
  <c r="D35" i="47"/>
  <c r="C35" i="47"/>
  <c r="A35" i="47"/>
  <c r="E34" i="47"/>
  <c r="D34" i="47"/>
  <c r="C34" i="47"/>
  <c r="A34" i="47"/>
  <c r="E33" i="47"/>
  <c r="D33" i="47"/>
  <c r="C33" i="47"/>
  <c r="A33" i="47"/>
  <c r="E32" i="47"/>
  <c r="D32" i="47"/>
  <c r="C32" i="47"/>
  <c r="A32" i="47"/>
  <c r="E31" i="47"/>
  <c r="D31" i="47"/>
  <c r="C31" i="47"/>
  <c r="A31" i="47"/>
  <c r="E30" i="47"/>
  <c r="D30" i="47"/>
  <c r="C30" i="47"/>
  <c r="A30" i="47"/>
  <c r="E29" i="47"/>
  <c r="D29" i="47"/>
  <c r="C29" i="47"/>
  <c r="A29" i="47"/>
  <c r="E28" i="47"/>
  <c r="D28" i="47"/>
  <c r="C28" i="47"/>
  <c r="B28" i="47"/>
  <c r="A28" i="47"/>
  <c r="E27" i="47"/>
  <c r="D27" i="47"/>
  <c r="C27" i="47"/>
  <c r="B27" i="47"/>
  <c r="A27" i="47"/>
  <c r="E26" i="47"/>
  <c r="C26" i="47"/>
  <c r="B26" i="47"/>
  <c r="A26" i="47"/>
  <c r="A4" i="47"/>
  <c r="A3" i="47"/>
  <c r="F57" i="46"/>
  <c r="D57" i="46"/>
  <c r="C57" i="46"/>
  <c r="A57" i="46"/>
  <c r="F56" i="46"/>
  <c r="D56" i="46"/>
  <c r="C56" i="46"/>
  <c r="A56" i="46"/>
  <c r="F55" i="46"/>
  <c r="E55" i="46"/>
  <c r="D55" i="46"/>
  <c r="C55" i="46"/>
  <c r="B55" i="46"/>
  <c r="A55" i="46"/>
  <c r="E54" i="46"/>
  <c r="D54" i="46"/>
  <c r="C54" i="46"/>
  <c r="A54" i="46"/>
  <c r="E53" i="46"/>
  <c r="D53" i="46"/>
  <c r="C53" i="46"/>
  <c r="A53" i="46"/>
  <c r="E52" i="46"/>
  <c r="D52" i="46"/>
  <c r="C52" i="46"/>
  <c r="A52" i="46"/>
  <c r="E51" i="46"/>
  <c r="D51" i="46"/>
  <c r="C51" i="46"/>
  <c r="A51" i="46"/>
  <c r="D50" i="46"/>
  <c r="C50" i="46"/>
  <c r="A50" i="46"/>
  <c r="E49" i="46"/>
  <c r="D49" i="46"/>
  <c r="C49" i="46"/>
  <c r="A49" i="46"/>
  <c r="E48" i="46"/>
  <c r="D48" i="46"/>
  <c r="C48" i="46"/>
  <c r="A48" i="46"/>
  <c r="E47" i="46"/>
  <c r="D47" i="46"/>
  <c r="C47" i="46"/>
  <c r="A47" i="46"/>
  <c r="E44" i="46"/>
  <c r="D44" i="46"/>
  <c r="C44" i="46"/>
  <c r="B44" i="46"/>
  <c r="A44" i="46"/>
  <c r="A4" i="46"/>
  <c r="A3" i="46"/>
  <c r="G29" i="29"/>
  <c r="F29" i="29"/>
  <c r="E29" i="29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51" i="43"/>
  <c r="C52" i="43"/>
  <c r="C53" i="43"/>
  <c r="C54" i="43"/>
  <c r="C55" i="43"/>
  <c r="C56" i="43"/>
  <c r="C57" i="43"/>
  <c r="C58" i="43"/>
  <c r="C59" i="43"/>
  <c r="C60" i="43"/>
  <c r="C61" i="43"/>
  <c r="C32" i="43"/>
  <c r="I61" i="43"/>
  <c r="H61" i="43"/>
  <c r="E61" i="43"/>
  <c r="A61" i="43"/>
  <c r="I60" i="43"/>
  <c r="H60" i="43"/>
  <c r="G60" i="43"/>
  <c r="E60" i="43"/>
  <c r="D60" i="43"/>
  <c r="A60" i="43"/>
  <c r="I59" i="43"/>
  <c r="H59" i="43"/>
  <c r="G59" i="43"/>
  <c r="F59" i="43"/>
  <c r="E59" i="43"/>
  <c r="D59" i="43"/>
  <c r="B59" i="43"/>
  <c r="A59" i="43"/>
  <c r="H58" i="43"/>
  <c r="G58" i="43"/>
  <c r="F58" i="43"/>
  <c r="E58" i="43"/>
  <c r="D58" i="43"/>
  <c r="A58" i="43"/>
  <c r="H57" i="43"/>
  <c r="G57" i="43"/>
  <c r="F57" i="43"/>
  <c r="E57" i="43"/>
  <c r="D57" i="43"/>
  <c r="A57" i="43"/>
  <c r="H56" i="43"/>
  <c r="G56" i="43"/>
  <c r="F56" i="43"/>
  <c r="E56" i="43"/>
  <c r="D56" i="43"/>
  <c r="A56" i="43"/>
  <c r="H55" i="43"/>
  <c r="G55" i="43"/>
  <c r="F55" i="43"/>
  <c r="E55" i="43"/>
  <c r="D55" i="43"/>
  <c r="A55" i="43"/>
  <c r="H54" i="43"/>
  <c r="G54" i="43"/>
  <c r="D54" i="43"/>
  <c r="A54" i="43"/>
  <c r="H53" i="43"/>
  <c r="G53" i="43"/>
  <c r="F53" i="43"/>
  <c r="E53" i="43"/>
  <c r="D53" i="43"/>
  <c r="A53" i="43"/>
  <c r="H52" i="43"/>
  <c r="G52" i="43"/>
  <c r="F52" i="43"/>
  <c r="E52" i="43"/>
  <c r="D52" i="43"/>
  <c r="A52" i="43"/>
  <c r="H51" i="43"/>
  <c r="G51" i="43"/>
  <c r="F51" i="43"/>
  <c r="E51" i="43"/>
  <c r="D51" i="43"/>
  <c r="A51" i="43"/>
  <c r="H48" i="43"/>
  <c r="G48" i="43"/>
  <c r="F48" i="43"/>
  <c r="E48" i="43"/>
  <c r="D48" i="43"/>
  <c r="B48" i="43"/>
  <c r="A48" i="43"/>
  <c r="H47" i="43"/>
  <c r="G47" i="43"/>
  <c r="F47" i="43"/>
  <c r="E47" i="43"/>
  <c r="D47" i="43"/>
  <c r="A47" i="43"/>
  <c r="H46" i="43"/>
  <c r="G46" i="43"/>
  <c r="F46" i="43"/>
  <c r="E46" i="43"/>
  <c r="D46" i="43"/>
  <c r="A46" i="43"/>
  <c r="H45" i="43"/>
  <c r="G45" i="43"/>
  <c r="F45" i="43"/>
  <c r="E45" i="43"/>
  <c r="D45" i="43"/>
  <c r="A45" i="43"/>
  <c r="H44" i="43"/>
  <c r="G44" i="43"/>
  <c r="F44" i="43"/>
  <c r="E44" i="43"/>
  <c r="D44" i="43"/>
  <c r="A44" i="43"/>
  <c r="H43" i="43"/>
  <c r="G43" i="43"/>
  <c r="F43" i="43"/>
  <c r="E43" i="43"/>
  <c r="D43" i="43"/>
  <c r="A43" i="43"/>
  <c r="H42" i="43"/>
  <c r="G42" i="43"/>
  <c r="F42" i="43"/>
  <c r="E42" i="43"/>
  <c r="D42" i="43"/>
  <c r="A42" i="43"/>
  <c r="H41" i="43"/>
  <c r="G41" i="43"/>
  <c r="F41" i="43"/>
  <c r="E41" i="43"/>
  <c r="D41" i="43"/>
  <c r="A41" i="43"/>
  <c r="H40" i="43"/>
  <c r="G40" i="43"/>
  <c r="F40" i="43"/>
  <c r="E40" i="43"/>
  <c r="D40" i="43"/>
  <c r="A40" i="43"/>
  <c r="H39" i="43"/>
  <c r="G39" i="43"/>
  <c r="F39" i="43"/>
  <c r="E39" i="43"/>
  <c r="D39" i="43"/>
  <c r="A39" i="43"/>
  <c r="H38" i="43"/>
  <c r="G38" i="43"/>
  <c r="F38" i="43"/>
  <c r="E38" i="43"/>
  <c r="D38" i="43"/>
  <c r="A38" i="43"/>
  <c r="H37" i="43"/>
  <c r="G37" i="43"/>
  <c r="F37" i="43"/>
  <c r="E37" i="43"/>
  <c r="D37" i="43"/>
  <c r="A37" i="43"/>
  <c r="H36" i="43"/>
  <c r="G36" i="43"/>
  <c r="F36" i="43"/>
  <c r="E36" i="43"/>
  <c r="D36" i="43"/>
  <c r="A36" i="43"/>
  <c r="H35" i="43"/>
  <c r="G35" i="43"/>
  <c r="F35" i="43"/>
  <c r="E35" i="43"/>
  <c r="D35" i="43"/>
  <c r="A35" i="43"/>
  <c r="H34" i="43"/>
  <c r="G34" i="43"/>
  <c r="F34" i="43"/>
  <c r="E34" i="43"/>
  <c r="D34" i="43"/>
  <c r="A34" i="43"/>
  <c r="H33" i="43"/>
  <c r="G33" i="43"/>
  <c r="F33" i="43"/>
  <c r="E33" i="43"/>
  <c r="D33" i="43"/>
  <c r="A33" i="43"/>
  <c r="H32" i="43"/>
  <c r="G32" i="43"/>
  <c r="F32" i="43"/>
  <c r="E32" i="43"/>
  <c r="D32" i="43"/>
  <c r="B32" i="43"/>
  <c r="A32" i="43"/>
  <c r="H30" i="43"/>
  <c r="G30" i="43"/>
  <c r="F30" i="43"/>
  <c r="E30" i="43"/>
  <c r="D30" i="43"/>
  <c r="C30" i="43"/>
  <c r="B30" i="43"/>
  <c r="A30" i="43"/>
  <c r="H29" i="43"/>
  <c r="G29" i="43"/>
  <c r="F29" i="43"/>
  <c r="D29" i="43"/>
  <c r="B29" i="43"/>
  <c r="A29" i="43"/>
  <c r="C4" i="43"/>
  <c r="A4" i="43"/>
  <c r="A3" i="43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51" i="42"/>
  <c r="C52" i="42"/>
  <c r="C53" i="42"/>
  <c r="C54" i="42"/>
  <c r="C55" i="42"/>
  <c r="C56" i="42"/>
  <c r="C57" i="42"/>
  <c r="C58" i="42"/>
  <c r="C59" i="42"/>
  <c r="C60" i="42"/>
  <c r="C61" i="42"/>
  <c r="C32" i="42"/>
  <c r="I61" i="42"/>
  <c r="H61" i="42"/>
  <c r="G61" i="42"/>
  <c r="E61" i="42"/>
  <c r="D61" i="42"/>
  <c r="A61" i="42"/>
  <c r="I60" i="42"/>
  <c r="H60" i="42"/>
  <c r="G60" i="42"/>
  <c r="E60" i="42"/>
  <c r="D60" i="42"/>
  <c r="A60" i="42"/>
  <c r="I59" i="42"/>
  <c r="H59" i="42"/>
  <c r="G59" i="42"/>
  <c r="F59" i="42"/>
  <c r="E59" i="42"/>
  <c r="D59" i="42"/>
  <c r="B59" i="42"/>
  <c r="A59" i="42"/>
  <c r="H58" i="42"/>
  <c r="G58" i="42"/>
  <c r="F58" i="42"/>
  <c r="E58" i="42"/>
  <c r="D58" i="42"/>
  <c r="A58" i="42"/>
  <c r="H57" i="42"/>
  <c r="G57" i="42"/>
  <c r="F57" i="42"/>
  <c r="E57" i="42"/>
  <c r="D57" i="42"/>
  <c r="A57" i="42"/>
  <c r="H56" i="42"/>
  <c r="G56" i="42"/>
  <c r="F56" i="42"/>
  <c r="E56" i="42"/>
  <c r="D56" i="42"/>
  <c r="A56" i="42"/>
  <c r="H55" i="42"/>
  <c r="G55" i="42"/>
  <c r="F55" i="42"/>
  <c r="E55" i="42"/>
  <c r="D55" i="42"/>
  <c r="A55" i="42"/>
  <c r="H54" i="42"/>
  <c r="G54" i="42"/>
  <c r="D54" i="42"/>
  <c r="A54" i="42"/>
  <c r="H53" i="42"/>
  <c r="G53" i="42"/>
  <c r="F53" i="42"/>
  <c r="E53" i="42"/>
  <c r="D53" i="42"/>
  <c r="A53" i="42"/>
  <c r="H52" i="42"/>
  <c r="G52" i="42"/>
  <c r="F52" i="42"/>
  <c r="E52" i="42"/>
  <c r="D52" i="42"/>
  <c r="A52" i="42"/>
  <c r="H51" i="42"/>
  <c r="G51" i="42"/>
  <c r="F51" i="42"/>
  <c r="E51" i="42"/>
  <c r="D51" i="42"/>
  <c r="A51" i="42"/>
  <c r="H48" i="42"/>
  <c r="G48" i="42"/>
  <c r="F48" i="42"/>
  <c r="E48" i="42"/>
  <c r="D48" i="42"/>
  <c r="B48" i="42"/>
  <c r="A48" i="42"/>
  <c r="H47" i="42"/>
  <c r="G47" i="42"/>
  <c r="F47" i="42"/>
  <c r="E47" i="42"/>
  <c r="D47" i="42"/>
  <c r="A47" i="42"/>
  <c r="H46" i="42"/>
  <c r="G46" i="42"/>
  <c r="F46" i="42"/>
  <c r="E46" i="42"/>
  <c r="D46" i="42"/>
  <c r="A46" i="42"/>
  <c r="H45" i="42"/>
  <c r="G45" i="42"/>
  <c r="F45" i="42"/>
  <c r="E45" i="42"/>
  <c r="D45" i="42"/>
  <c r="A45" i="42"/>
  <c r="H44" i="42"/>
  <c r="G44" i="42"/>
  <c r="F44" i="42"/>
  <c r="E44" i="42"/>
  <c r="D44" i="42"/>
  <c r="A44" i="42"/>
  <c r="H43" i="42"/>
  <c r="G43" i="42"/>
  <c r="F43" i="42"/>
  <c r="E43" i="42"/>
  <c r="D43" i="42"/>
  <c r="A43" i="42"/>
  <c r="H42" i="42"/>
  <c r="G42" i="42"/>
  <c r="F42" i="42"/>
  <c r="E42" i="42"/>
  <c r="D42" i="42"/>
  <c r="A42" i="42"/>
  <c r="H41" i="42"/>
  <c r="G41" i="42"/>
  <c r="F41" i="42"/>
  <c r="E41" i="42"/>
  <c r="D41" i="42"/>
  <c r="A41" i="42"/>
  <c r="H40" i="42"/>
  <c r="G40" i="42"/>
  <c r="F40" i="42"/>
  <c r="E40" i="42"/>
  <c r="D40" i="42"/>
  <c r="A40" i="42"/>
  <c r="H39" i="42"/>
  <c r="G39" i="42"/>
  <c r="F39" i="42"/>
  <c r="E39" i="42"/>
  <c r="D39" i="42"/>
  <c r="A39" i="42"/>
  <c r="H38" i="42"/>
  <c r="G38" i="42"/>
  <c r="F38" i="42"/>
  <c r="E38" i="42"/>
  <c r="D38" i="42"/>
  <c r="A38" i="42"/>
  <c r="H37" i="42"/>
  <c r="G37" i="42"/>
  <c r="F37" i="42"/>
  <c r="E37" i="42"/>
  <c r="D37" i="42"/>
  <c r="A37" i="42"/>
  <c r="H36" i="42"/>
  <c r="G36" i="42"/>
  <c r="F36" i="42"/>
  <c r="E36" i="42"/>
  <c r="D36" i="42"/>
  <c r="A36" i="42"/>
  <c r="H35" i="42"/>
  <c r="G35" i="42"/>
  <c r="F35" i="42"/>
  <c r="E35" i="42"/>
  <c r="D35" i="42"/>
  <c r="A35" i="42"/>
  <c r="H34" i="42"/>
  <c r="G34" i="42"/>
  <c r="F34" i="42"/>
  <c r="E34" i="42"/>
  <c r="D34" i="42"/>
  <c r="A34" i="42"/>
  <c r="H33" i="42"/>
  <c r="G33" i="42"/>
  <c r="F33" i="42"/>
  <c r="E33" i="42"/>
  <c r="D33" i="42"/>
  <c r="A33" i="42"/>
  <c r="H32" i="42"/>
  <c r="G32" i="42"/>
  <c r="F32" i="42"/>
  <c r="E32" i="42"/>
  <c r="D32" i="42"/>
  <c r="B32" i="42"/>
  <c r="A32" i="42"/>
  <c r="H30" i="42"/>
  <c r="G30" i="42"/>
  <c r="F30" i="42"/>
  <c r="E30" i="42"/>
  <c r="D30" i="42"/>
  <c r="C30" i="42"/>
  <c r="B30" i="42"/>
  <c r="A30" i="42"/>
  <c r="H29" i="42"/>
  <c r="G29" i="42"/>
  <c r="F29" i="42"/>
  <c r="D29" i="42"/>
  <c r="B29" i="42"/>
  <c r="A29" i="42"/>
  <c r="C4" i="42"/>
  <c r="A4" i="42"/>
  <c r="A3" i="42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51" i="41"/>
  <c r="C52" i="41"/>
  <c r="C53" i="41"/>
  <c r="C54" i="41"/>
  <c r="C55" i="41"/>
  <c r="C56" i="41"/>
  <c r="C57" i="41"/>
  <c r="C58" i="41"/>
  <c r="C59" i="41"/>
  <c r="C60" i="41"/>
  <c r="C61" i="41"/>
  <c r="C32" i="41"/>
  <c r="I61" i="41"/>
  <c r="H61" i="41"/>
  <c r="G61" i="41"/>
  <c r="E61" i="41"/>
  <c r="D61" i="41"/>
  <c r="A61" i="41"/>
  <c r="I60" i="41"/>
  <c r="H60" i="41"/>
  <c r="G60" i="41"/>
  <c r="E60" i="41"/>
  <c r="D60" i="41"/>
  <c r="A60" i="41"/>
  <c r="I59" i="41"/>
  <c r="H59" i="41"/>
  <c r="G59" i="41"/>
  <c r="F59" i="41"/>
  <c r="E59" i="41"/>
  <c r="D59" i="41"/>
  <c r="B59" i="41"/>
  <c r="A59" i="41"/>
  <c r="H58" i="41"/>
  <c r="G58" i="41"/>
  <c r="F58" i="41"/>
  <c r="E58" i="41"/>
  <c r="D58" i="41"/>
  <c r="A58" i="41"/>
  <c r="H57" i="41"/>
  <c r="G57" i="41"/>
  <c r="F57" i="41"/>
  <c r="E57" i="41"/>
  <c r="D57" i="41"/>
  <c r="A57" i="41"/>
  <c r="H56" i="41"/>
  <c r="G56" i="41"/>
  <c r="F56" i="41"/>
  <c r="E56" i="41"/>
  <c r="D56" i="41"/>
  <c r="A56" i="41"/>
  <c r="H55" i="41"/>
  <c r="G55" i="41"/>
  <c r="F55" i="41"/>
  <c r="E55" i="41"/>
  <c r="D55" i="41"/>
  <c r="A55" i="41"/>
  <c r="H54" i="41"/>
  <c r="G54" i="41"/>
  <c r="E54" i="41"/>
  <c r="D54" i="41"/>
  <c r="A54" i="41"/>
  <c r="H53" i="41"/>
  <c r="G53" i="41"/>
  <c r="F53" i="41"/>
  <c r="E53" i="41"/>
  <c r="D53" i="41"/>
  <c r="A53" i="41"/>
  <c r="H52" i="41"/>
  <c r="G52" i="41"/>
  <c r="F52" i="41"/>
  <c r="E52" i="41"/>
  <c r="D52" i="41"/>
  <c r="A52" i="41"/>
  <c r="H51" i="41"/>
  <c r="G51" i="41"/>
  <c r="F51" i="41"/>
  <c r="E51" i="41"/>
  <c r="D51" i="41"/>
  <c r="A51" i="41"/>
  <c r="H48" i="41"/>
  <c r="G48" i="41"/>
  <c r="F48" i="41"/>
  <c r="E48" i="41"/>
  <c r="D48" i="41"/>
  <c r="B48" i="41"/>
  <c r="A48" i="41"/>
  <c r="H47" i="41"/>
  <c r="G47" i="41"/>
  <c r="F47" i="41"/>
  <c r="E47" i="41"/>
  <c r="D47" i="41"/>
  <c r="A47" i="41"/>
  <c r="H46" i="41"/>
  <c r="G46" i="41"/>
  <c r="F46" i="41"/>
  <c r="E46" i="41"/>
  <c r="D46" i="41"/>
  <c r="A46" i="41"/>
  <c r="H45" i="41"/>
  <c r="G45" i="41"/>
  <c r="F45" i="41"/>
  <c r="E45" i="41"/>
  <c r="D45" i="41"/>
  <c r="A45" i="41"/>
  <c r="H44" i="41"/>
  <c r="G44" i="41"/>
  <c r="F44" i="41"/>
  <c r="E44" i="41"/>
  <c r="D44" i="41"/>
  <c r="A44" i="41"/>
  <c r="H43" i="41"/>
  <c r="G43" i="41"/>
  <c r="F43" i="41"/>
  <c r="E43" i="41"/>
  <c r="D43" i="41"/>
  <c r="A43" i="41"/>
  <c r="H42" i="41"/>
  <c r="G42" i="41"/>
  <c r="F42" i="41"/>
  <c r="E42" i="41"/>
  <c r="D42" i="41"/>
  <c r="A42" i="41"/>
  <c r="H41" i="41"/>
  <c r="G41" i="41"/>
  <c r="F41" i="41"/>
  <c r="E41" i="41"/>
  <c r="D41" i="41"/>
  <c r="A41" i="41"/>
  <c r="H40" i="41"/>
  <c r="G40" i="41"/>
  <c r="F40" i="41"/>
  <c r="E40" i="41"/>
  <c r="D40" i="41"/>
  <c r="A40" i="41"/>
  <c r="H39" i="41"/>
  <c r="G39" i="41"/>
  <c r="F39" i="41"/>
  <c r="E39" i="41"/>
  <c r="D39" i="41"/>
  <c r="A39" i="41"/>
  <c r="H38" i="41"/>
  <c r="G38" i="41"/>
  <c r="F38" i="41"/>
  <c r="E38" i="41"/>
  <c r="D38" i="41"/>
  <c r="A38" i="41"/>
  <c r="H37" i="41"/>
  <c r="G37" i="41"/>
  <c r="F37" i="41"/>
  <c r="E37" i="41"/>
  <c r="D37" i="41"/>
  <c r="A37" i="41"/>
  <c r="H36" i="41"/>
  <c r="G36" i="41"/>
  <c r="F36" i="41"/>
  <c r="E36" i="41"/>
  <c r="D36" i="41"/>
  <c r="A36" i="41"/>
  <c r="H35" i="41"/>
  <c r="G35" i="41"/>
  <c r="F35" i="41"/>
  <c r="E35" i="41"/>
  <c r="D35" i="41"/>
  <c r="A35" i="41"/>
  <c r="H34" i="41"/>
  <c r="G34" i="41"/>
  <c r="F34" i="41"/>
  <c r="E34" i="41"/>
  <c r="D34" i="41"/>
  <c r="A34" i="41"/>
  <c r="H33" i="41"/>
  <c r="G33" i="41"/>
  <c r="F33" i="41"/>
  <c r="E33" i="41"/>
  <c r="D33" i="41"/>
  <c r="A33" i="41"/>
  <c r="H32" i="41"/>
  <c r="G32" i="41"/>
  <c r="F32" i="41"/>
  <c r="E32" i="41"/>
  <c r="D32" i="41"/>
  <c r="B32" i="41"/>
  <c r="A32" i="41"/>
  <c r="H30" i="41"/>
  <c r="G30" i="41"/>
  <c r="F30" i="41"/>
  <c r="E30" i="41"/>
  <c r="D30" i="41"/>
  <c r="C30" i="41"/>
  <c r="B30" i="41"/>
  <c r="A30" i="41"/>
  <c r="H29" i="41"/>
  <c r="G29" i="41"/>
  <c r="F29" i="41"/>
  <c r="D29" i="41"/>
  <c r="B29" i="41"/>
  <c r="A29" i="41"/>
  <c r="C4" i="41"/>
  <c r="A4" i="41"/>
  <c r="A3" i="41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51" i="40"/>
  <c r="C52" i="40"/>
  <c r="C53" i="40"/>
  <c r="C54" i="40"/>
  <c r="C55" i="40"/>
  <c r="C56" i="40"/>
  <c r="C57" i="40"/>
  <c r="C58" i="40"/>
  <c r="C59" i="40"/>
  <c r="C60" i="40"/>
  <c r="C61" i="40"/>
  <c r="C32" i="40"/>
  <c r="I61" i="40"/>
  <c r="H61" i="40"/>
  <c r="G61" i="40"/>
  <c r="E61" i="40"/>
  <c r="D61" i="40"/>
  <c r="A61" i="40"/>
  <c r="I60" i="40"/>
  <c r="H60" i="40"/>
  <c r="G60" i="40"/>
  <c r="E60" i="40"/>
  <c r="D60" i="40"/>
  <c r="A60" i="40"/>
  <c r="I59" i="40"/>
  <c r="H59" i="40"/>
  <c r="G59" i="40"/>
  <c r="F59" i="40"/>
  <c r="E59" i="40"/>
  <c r="D59" i="40"/>
  <c r="B59" i="40"/>
  <c r="A59" i="40"/>
  <c r="H58" i="40"/>
  <c r="G58" i="40"/>
  <c r="F58" i="40"/>
  <c r="E58" i="40"/>
  <c r="D58" i="40"/>
  <c r="A58" i="40"/>
  <c r="H57" i="40"/>
  <c r="G57" i="40"/>
  <c r="F57" i="40"/>
  <c r="E57" i="40"/>
  <c r="D57" i="40"/>
  <c r="A57" i="40"/>
  <c r="H56" i="40"/>
  <c r="G56" i="40"/>
  <c r="F56" i="40"/>
  <c r="E56" i="40"/>
  <c r="D56" i="40"/>
  <c r="A56" i="40"/>
  <c r="H55" i="40"/>
  <c r="G55" i="40"/>
  <c r="F55" i="40"/>
  <c r="E55" i="40"/>
  <c r="D55" i="40"/>
  <c r="A55" i="40"/>
  <c r="H54" i="40"/>
  <c r="G54" i="40"/>
  <c r="E54" i="40"/>
  <c r="D54" i="40"/>
  <c r="A54" i="40"/>
  <c r="H53" i="40"/>
  <c r="G53" i="40"/>
  <c r="F53" i="40"/>
  <c r="E53" i="40"/>
  <c r="D53" i="40"/>
  <c r="A53" i="40"/>
  <c r="H52" i="40"/>
  <c r="G52" i="40"/>
  <c r="F52" i="40"/>
  <c r="E52" i="40"/>
  <c r="D52" i="40"/>
  <c r="A52" i="40"/>
  <c r="H51" i="40"/>
  <c r="G51" i="40"/>
  <c r="F51" i="40"/>
  <c r="E51" i="40"/>
  <c r="D51" i="40"/>
  <c r="A51" i="40"/>
  <c r="H48" i="40"/>
  <c r="G48" i="40"/>
  <c r="F48" i="40"/>
  <c r="E48" i="40"/>
  <c r="D48" i="40"/>
  <c r="B48" i="40"/>
  <c r="A48" i="40"/>
  <c r="H47" i="40"/>
  <c r="G47" i="40"/>
  <c r="F47" i="40"/>
  <c r="E47" i="40"/>
  <c r="D47" i="40"/>
  <c r="A47" i="40"/>
  <c r="H46" i="40"/>
  <c r="G46" i="40"/>
  <c r="F46" i="40"/>
  <c r="E46" i="40"/>
  <c r="D46" i="40"/>
  <c r="A46" i="40"/>
  <c r="H45" i="40"/>
  <c r="G45" i="40"/>
  <c r="F45" i="40"/>
  <c r="E45" i="40"/>
  <c r="D45" i="40"/>
  <c r="A45" i="40"/>
  <c r="H44" i="40"/>
  <c r="G44" i="40"/>
  <c r="F44" i="40"/>
  <c r="E44" i="40"/>
  <c r="D44" i="40"/>
  <c r="A44" i="40"/>
  <c r="H43" i="40"/>
  <c r="G43" i="40"/>
  <c r="F43" i="40"/>
  <c r="E43" i="40"/>
  <c r="D43" i="40"/>
  <c r="A43" i="40"/>
  <c r="H42" i="40"/>
  <c r="G42" i="40"/>
  <c r="F42" i="40"/>
  <c r="E42" i="40"/>
  <c r="D42" i="40"/>
  <c r="A42" i="40"/>
  <c r="H41" i="40"/>
  <c r="G41" i="40"/>
  <c r="F41" i="40"/>
  <c r="E41" i="40"/>
  <c r="D41" i="40"/>
  <c r="A41" i="40"/>
  <c r="H40" i="40"/>
  <c r="G40" i="40"/>
  <c r="F40" i="40"/>
  <c r="E40" i="40"/>
  <c r="D40" i="40"/>
  <c r="A40" i="40"/>
  <c r="H39" i="40"/>
  <c r="G39" i="40"/>
  <c r="F39" i="40"/>
  <c r="E39" i="40"/>
  <c r="D39" i="40"/>
  <c r="A39" i="40"/>
  <c r="H38" i="40"/>
  <c r="G38" i="40"/>
  <c r="F38" i="40"/>
  <c r="E38" i="40"/>
  <c r="D38" i="40"/>
  <c r="A38" i="40"/>
  <c r="H37" i="40"/>
  <c r="G37" i="40"/>
  <c r="F37" i="40"/>
  <c r="E37" i="40"/>
  <c r="D37" i="40"/>
  <c r="A37" i="40"/>
  <c r="H36" i="40"/>
  <c r="G36" i="40"/>
  <c r="F36" i="40"/>
  <c r="E36" i="40"/>
  <c r="D36" i="40"/>
  <c r="A36" i="40"/>
  <c r="H35" i="40"/>
  <c r="G35" i="40"/>
  <c r="F35" i="40"/>
  <c r="E35" i="40"/>
  <c r="D35" i="40"/>
  <c r="A35" i="40"/>
  <c r="H34" i="40"/>
  <c r="G34" i="40"/>
  <c r="F34" i="40"/>
  <c r="E34" i="40"/>
  <c r="D34" i="40"/>
  <c r="A34" i="40"/>
  <c r="H33" i="40"/>
  <c r="G33" i="40"/>
  <c r="F33" i="40"/>
  <c r="E33" i="40"/>
  <c r="D33" i="40"/>
  <c r="A33" i="40"/>
  <c r="H32" i="40"/>
  <c r="G32" i="40"/>
  <c r="F32" i="40"/>
  <c r="E32" i="40"/>
  <c r="D32" i="40"/>
  <c r="B32" i="40"/>
  <c r="A32" i="40"/>
  <c r="H30" i="40"/>
  <c r="G30" i="40"/>
  <c r="F30" i="40"/>
  <c r="E30" i="40"/>
  <c r="D30" i="40"/>
  <c r="C30" i="40"/>
  <c r="B30" i="40"/>
  <c r="A30" i="40"/>
  <c r="H29" i="40"/>
  <c r="G29" i="40"/>
  <c r="F29" i="40"/>
  <c r="D29" i="40"/>
  <c r="B29" i="40"/>
  <c r="A29" i="40"/>
  <c r="C4" i="40"/>
  <c r="A4" i="40"/>
  <c r="A3" i="40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51" i="39"/>
  <c r="C52" i="39"/>
  <c r="C53" i="39"/>
  <c r="C55" i="39"/>
  <c r="C56" i="39"/>
  <c r="C57" i="39"/>
  <c r="C58" i="39"/>
  <c r="C59" i="39"/>
  <c r="C60" i="39"/>
  <c r="C61" i="39"/>
  <c r="C32" i="39"/>
  <c r="I61" i="39"/>
  <c r="H61" i="39"/>
  <c r="G61" i="39"/>
  <c r="E61" i="39"/>
  <c r="D61" i="39"/>
  <c r="A61" i="39"/>
  <c r="I60" i="39"/>
  <c r="H60" i="39"/>
  <c r="G60" i="39"/>
  <c r="E60" i="39"/>
  <c r="D60" i="39"/>
  <c r="A60" i="39"/>
  <c r="I59" i="39"/>
  <c r="H59" i="39"/>
  <c r="G59" i="39"/>
  <c r="F59" i="39"/>
  <c r="E59" i="39"/>
  <c r="D59" i="39"/>
  <c r="B59" i="39"/>
  <c r="A59" i="39"/>
  <c r="H58" i="39"/>
  <c r="G58" i="39"/>
  <c r="F58" i="39"/>
  <c r="E58" i="39"/>
  <c r="D58" i="39"/>
  <c r="A58" i="39"/>
  <c r="H57" i="39"/>
  <c r="G57" i="39"/>
  <c r="F57" i="39"/>
  <c r="E57" i="39"/>
  <c r="D57" i="39"/>
  <c r="A57" i="39"/>
  <c r="H56" i="39"/>
  <c r="G56" i="39"/>
  <c r="F56" i="39"/>
  <c r="E56" i="39"/>
  <c r="D56" i="39"/>
  <c r="A56" i="39"/>
  <c r="H55" i="39"/>
  <c r="G55" i="39"/>
  <c r="F55" i="39"/>
  <c r="E55" i="39"/>
  <c r="D55" i="39"/>
  <c r="A55" i="39"/>
  <c r="H53" i="39"/>
  <c r="G53" i="39"/>
  <c r="F53" i="39"/>
  <c r="E53" i="39"/>
  <c r="D53" i="39"/>
  <c r="A53" i="39"/>
  <c r="H52" i="39"/>
  <c r="G52" i="39"/>
  <c r="F52" i="39"/>
  <c r="E52" i="39"/>
  <c r="D52" i="39"/>
  <c r="A52" i="39"/>
  <c r="H51" i="39"/>
  <c r="G51" i="39"/>
  <c r="F51" i="39"/>
  <c r="E51" i="39"/>
  <c r="D51" i="39"/>
  <c r="A51" i="39"/>
  <c r="H48" i="39"/>
  <c r="G48" i="39"/>
  <c r="B48" i="39"/>
  <c r="A48" i="39"/>
  <c r="H47" i="39"/>
  <c r="G47" i="39"/>
  <c r="F47" i="39"/>
  <c r="E47" i="39"/>
  <c r="D47" i="39"/>
  <c r="A47" i="39"/>
  <c r="H46" i="39"/>
  <c r="G46" i="39"/>
  <c r="F46" i="39"/>
  <c r="E46" i="39"/>
  <c r="D46" i="39"/>
  <c r="A46" i="39"/>
  <c r="H45" i="39"/>
  <c r="G45" i="39"/>
  <c r="F45" i="39"/>
  <c r="E45" i="39"/>
  <c r="D45" i="39"/>
  <c r="A45" i="39"/>
  <c r="H44" i="39"/>
  <c r="G44" i="39"/>
  <c r="F44" i="39"/>
  <c r="E44" i="39"/>
  <c r="D44" i="39"/>
  <c r="A44" i="39"/>
  <c r="H43" i="39"/>
  <c r="G43" i="39"/>
  <c r="F43" i="39"/>
  <c r="E43" i="39"/>
  <c r="D43" i="39"/>
  <c r="A43" i="39"/>
  <c r="H42" i="39"/>
  <c r="G42" i="39"/>
  <c r="F42" i="39"/>
  <c r="E42" i="39"/>
  <c r="D42" i="39"/>
  <c r="A42" i="39"/>
  <c r="H41" i="39"/>
  <c r="G41" i="39"/>
  <c r="F41" i="39"/>
  <c r="E41" i="39"/>
  <c r="D41" i="39"/>
  <c r="A41" i="39"/>
  <c r="H40" i="39"/>
  <c r="G40" i="39"/>
  <c r="F40" i="39"/>
  <c r="E40" i="39"/>
  <c r="D40" i="39"/>
  <c r="A40" i="39"/>
  <c r="H39" i="39"/>
  <c r="G39" i="39"/>
  <c r="F39" i="39"/>
  <c r="E39" i="39"/>
  <c r="D39" i="39"/>
  <c r="A39" i="39"/>
  <c r="H38" i="39"/>
  <c r="G38" i="39"/>
  <c r="F38" i="39"/>
  <c r="E38" i="39"/>
  <c r="D38" i="39"/>
  <c r="A38" i="39"/>
  <c r="H37" i="39"/>
  <c r="G37" i="39"/>
  <c r="F37" i="39"/>
  <c r="E37" i="39"/>
  <c r="D37" i="39"/>
  <c r="A37" i="39"/>
  <c r="H36" i="39"/>
  <c r="G36" i="39"/>
  <c r="F36" i="39"/>
  <c r="E36" i="39"/>
  <c r="D36" i="39"/>
  <c r="A36" i="39"/>
  <c r="H35" i="39"/>
  <c r="G35" i="39"/>
  <c r="F35" i="39"/>
  <c r="E35" i="39"/>
  <c r="D35" i="39"/>
  <c r="A35" i="39"/>
  <c r="H34" i="39"/>
  <c r="G34" i="39"/>
  <c r="F34" i="39"/>
  <c r="E34" i="39"/>
  <c r="D34" i="39"/>
  <c r="A34" i="39"/>
  <c r="H33" i="39"/>
  <c r="G33" i="39"/>
  <c r="F33" i="39"/>
  <c r="E33" i="39"/>
  <c r="D33" i="39"/>
  <c r="A33" i="39"/>
  <c r="H32" i="39"/>
  <c r="G32" i="39"/>
  <c r="F32" i="39"/>
  <c r="D32" i="39"/>
  <c r="B32" i="39"/>
  <c r="A32" i="39"/>
  <c r="H30" i="39"/>
  <c r="G30" i="39"/>
  <c r="F30" i="39"/>
  <c r="E30" i="39"/>
  <c r="D30" i="39"/>
  <c r="C30" i="39"/>
  <c r="B30" i="39"/>
  <c r="A30" i="39"/>
  <c r="H29" i="39"/>
  <c r="G29" i="39"/>
  <c r="F29" i="39"/>
  <c r="D29" i="39"/>
  <c r="B29" i="39"/>
  <c r="A29" i="39"/>
  <c r="C4" i="39"/>
  <c r="A4" i="39"/>
  <c r="A3" i="39"/>
  <c r="C32" i="38"/>
  <c r="I61" i="38"/>
  <c r="H61" i="38"/>
  <c r="G61" i="38"/>
  <c r="E61" i="38"/>
  <c r="D61" i="38"/>
  <c r="C61" i="38"/>
  <c r="A61" i="38"/>
  <c r="I60" i="38"/>
  <c r="H60" i="38"/>
  <c r="G60" i="38"/>
  <c r="E60" i="38"/>
  <c r="D60" i="38"/>
  <c r="C60" i="38"/>
  <c r="A60" i="38"/>
  <c r="I59" i="38"/>
  <c r="H59" i="38"/>
  <c r="G59" i="38"/>
  <c r="F59" i="38"/>
  <c r="E59" i="38"/>
  <c r="D59" i="38"/>
  <c r="C59" i="38"/>
  <c r="A59" i="38"/>
  <c r="H58" i="38"/>
  <c r="G58" i="38"/>
  <c r="F58" i="38"/>
  <c r="E58" i="38"/>
  <c r="D58" i="38"/>
  <c r="C58" i="38"/>
  <c r="A58" i="38"/>
  <c r="H57" i="38"/>
  <c r="G57" i="38"/>
  <c r="F57" i="38"/>
  <c r="E57" i="38"/>
  <c r="D57" i="38"/>
  <c r="C57" i="38"/>
  <c r="A57" i="38"/>
  <c r="H56" i="38"/>
  <c r="G56" i="38"/>
  <c r="F56" i="38"/>
  <c r="E56" i="38"/>
  <c r="D56" i="38"/>
  <c r="C56" i="38"/>
  <c r="A56" i="38"/>
  <c r="H55" i="38"/>
  <c r="G55" i="38"/>
  <c r="F55" i="38"/>
  <c r="E55" i="38"/>
  <c r="D55" i="38"/>
  <c r="C55" i="38"/>
  <c r="A55" i="38"/>
  <c r="H53" i="38"/>
  <c r="G53" i="38"/>
  <c r="F53" i="38"/>
  <c r="E53" i="38"/>
  <c r="D53" i="38"/>
  <c r="C53" i="38"/>
  <c r="A53" i="38"/>
  <c r="H52" i="38"/>
  <c r="G52" i="38"/>
  <c r="F52" i="38"/>
  <c r="E52" i="38"/>
  <c r="D52" i="38"/>
  <c r="C52" i="38"/>
  <c r="A52" i="38"/>
  <c r="H51" i="38"/>
  <c r="G51" i="38"/>
  <c r="F51" i="38"/>
  <c r="E51" i="38"/>
  <c r="D51" i="38"/>
  <c r="C51" i="38"/>
  <c r="A51" i="38"/>
  <c r="H48" i="38"/>
  <c r="G48" i="38"/>
  <c r="F48" i="38"/>
  <c r="E48" i="38"/>
  <c r="D48" i="38"/>
  <c r="C48" i="38"/>
  <c r="A48" i="38"/>
  <c r="H47" i="38"/>
  <c r="G47" i="38"/>
  <c r="F47" i="38"/>
  <c r="E47" i="38"/>
  <c r="D47" i="38"/>
  <c r="C47" i="38"/>
  <c r="A47" i="38"/>
  <c r="H46" i="38"/>
  <c r="G46" i="38"/>
  <c r="F46" i="38"/>
  <c r="E46" i="38"/>
  <c r="D46" i="38"/>
  <c r="C46" i="38"/>
  <c r="A46" i="38"/>
  <c r="H45" i="38"/>
  <c r="G45" i="38"/>
  <c r="F45" i="38"/>
  <c r="E45" i="38"/>
  <c r="D45" i="38"/>
  <c r="C45" i="38"/>
  <c r="A45" i="38"/>
  <c r="H44" i="38"/>
  <c r="G44" i="38"/>
  <c r="F44" i="38"/>
  <c r="E44" i="38"/>
  <c r="D44" i="38"/>
  <c r="C44" i="38"/>
  <c r="A44" i="38"/>
  <c r="H43" i="38"/>
  <c r="G43" i="38"/>
  <c r="F43" i="38"/>
  <c r="E43" i="38"/>
  <c r="D43" i="38"/>
  <c r="C43" i="38"/>
  <c r="A43" i="38"/>
  <c r="H42" i="38"/>
  <c r="G42" i="38"/>
  <c r="F42" i="38"/>
  <c r="E42" i="38"/>
  <c r="D42" i="38"/>
  <c r="C42" i="38"/>
  <c r="A42" i="38"/>
  <c r="H41" i="38"/>
  <c r="G41" i="38"/>
  <c r="F41" i="38"/>
  <c r="E41" i="38"/>
  <c r="D41" i="38"/>
  <c r="C41" i="38"/>
  <c r="A41" i="38"/>
  <c r="H40" i="38"/>
  <c r="G40" i="38"/>
  <c r="F40" i="38"/>
  <c r="E40" i="38"/>
  <c r="D40" i="38"/>
  <c r="C40" i="38"/>
  <c r="A40" i="38"/>
  <c r="H39" i="38"/>
  <c r="G39" i="38"/>
  <c r="F39" i="38"/>
  <c r="E39" i="38"/>
  <c r="D39" i="38"/>
  <c r="C39" i="38"/>
  <c r="A39" i="38"/>
  <c r="H38" i="38"/>
  <c r="G38" i="38"/>
  <c r="F38" i="38"/>
  <c r="E38" i="38"/>
  <c r="D38" i="38"/>
  <c r="C38" i="38"/>
  <c r="A38" i="38"/>
  <c r="H37" i="38"/>
  <c r="G37" i="38"/>
  <c r="F37" i="38"/>
  <c r="E37" i="38"/>
  <c r="D37" i="38"/>
  <c r="C37" i="38"/>
  <c r="A37" i="38"/>
  <c r="H36" i="38"/>
  <c r="G36" i="38"/>
  <c r="F36" i="38"/>
  <c r="E36" i="38"/>
  <c r="D36" i="38"/>
  <c r="C36" i="38"/>
  <c r="A36" i="38"/>
  <c r="H35" i="38"/>
  <c r="G35" i="38"/>
  <c r="F35" i="38"/>
  <c r="E35" i="38"/>
  <c r="D35" i="38"/>
  <c r="C35" i="38"/>
  <c r="A35" i="38"/>
  <c r="H34" i="38"/>
  <c r="G34" i="38"/>
  <c r="F34" i="38"/>
  <c r="E34" i="38"/>
  <c r="D34" i="38"/>
  <c r="C34" i="38"/>
  <c r="A34" i="38"/>
  <c r="H33" i="38"/>
  <c r="G33" i="38"/>
  <c r="F33" i="38"/>
  <c r="E33" i="38"/>
  <c r="D33" i="38"/>
  <c r="C33" i="38"/>
  <c r="A33" i="38"/>
  <c r="H32" i="38"/>
  <c r="G32" i="38"/>
  <c r="F32" i="38"/>
  <c r="E32" i="38"/>
  <c r="D32" i="38"/>
  <c r="A32" i="38"/>
  <c r="H30" i="38"/>
  <c r="G30" i="38"/>
  <c r="F30" i="38"/>
  <c r="E30" i="38"/>
  <c r="D30" i="38"/>
  <c r="C30" i="38"/>
  <c r="A30" i="38"/>
  <c r="H29" i="38"/>
  <c r="G29" i="38"/>
  <c r="F29" i="38"/>
  <c r="D29" i="38"/>
  <c r="B29" i="38"/>
  <c r="A29" i="38"/>
  <c r="G5" i="38"/>
  <c r="E5" i="38"/>
  <c r="C5" i="38"/>
  <c r="B5" i="38"/>
  <c r="A5" i="38"/>
  <c r="C4" i="38"/>
  <c r="A4" i="38"/>
  <c r="A3" i="38"/>
  <c r="B62" i="9"/>
  <c r="A62" i="9"/>
  <c r="B63" i="9"/>
  <c r="F45" i="36"/>
  <c r="D45" i="36"/>
  <c r="C45" i="36"/>
  <c r="A45" i="36"/>
  <c r="F44" i="36"/>
  <c r="D44" i="36"/>
  <c r="C44" i="36"/>
  <c r="A44" i="36"/>
  <c r="F43" i="36"/>
  <c r="E43" i="36"/>
  <c r="D43" i="36"/>
  <c r="C43" i="36"/>
  <c r="B43" i="36"/>
  <c r="A43" i="36"/>
  <c r="E42" i="36"/>
  <c r="D42" i="36"/>
  <c r="C42" i="36"/>
  <c r="A42" i="36"/>
  <c r="E41" i="36"/>
  <c r="D41" i="36"/>
  <c r="C41" i="36"/>
  <c r="A41" i="36"/>
  <c r="E40" i="36"/>
  <c r="D40" i="36"/>
  <c r="C40" i="36"/>
  <c r="A40" i="36"/>
  <c r="E39" i="36"/>
  <c r="D39" i="36"/>
  <c r="C39" i="36"/>
  <c r="A39" i="36"/>
  <c r="C38" i="36"/>
  <c r="A38" i="36"/>
  <c r="E37" i="36"/>
  <c r="D37" i="36"/>
  <c r="C37" i="36"/>
  <c r="A37" i="36"/>
  <c r="E36" i="36"/>
  <c r="D36" i="36"/>
  <c r="C36" i="36"/>
  <c r="A36" i="36"/>
  <c r="E35" i="36"/>
  <c r="D35" i="36"/>
  <c r="C35" i="36"/>
  <c r="A35" i="36"/>
  <c r="E32" i="36"/>
  <c r="D32" i="36"/>
  <c r="C32" i="36"/>
  <c r="A32" i="36"/>
  <c r="E31" i="36"/>
  <c r="D31" i="36"/>
  <c r="C31" i="36"/>
  <c r="A31" i="36"/>
  <c r="E30" i="36"/>
  <c r="D30" i="36"/>
  <c r="C30" i="36"/>
  <c r="A30" i="36"/>
  <c r="E29" i="36"/>
  <c r="D29" i="36"/>
  <c r="C29" i="36"/>
  <c r="A29" i="36"/>
  <c r="E28" i="36"/>
  <c r="D28" i="36"/>
  <c r="C28" i="36"/>
  <c r="A28" i="36"/>
  <c r="E27" i="36"/>
  <c r="D27" i="36"/>
  <c r="C27" i="36"/>
  <c r="A27" i="36"/>
  <c r="E26" i="36"/>
  <c r="D26" i="36"/>
  <c r="C26" i="36"/>
  <c r="A26" i="36"/>
  <c r="E25" i="36"/>
  <c r="D25" i="36"/>
  <c r="C25" i="36"/>
  <c r="A25" i="36"/>
  <c r="E24" i="36"/>
  <c r="D24" i="36"/>
  <c r="C24" i="36"/>
  <c r="A24" i="36"/>
  <c r="E23" i="36"/>
  <c r="D23" i="36"/>
  <c r="C23" i="36"/>
  <c r="A23" i="36"/>
  <c r="E22" i="36"/>
  <c r="D22" i="36"/>
  <c r="C22" i="36"/>
  <c r="A22" i="36"/>
  <c r="E21" i="36"/>
  <c r="D21" i="36"/>
  <c r="C21" i="36"/>
  <c r="A21" i="36"/>
  <c r="E20" i="36"/>
  <c r="D20" i="36"/>
  <c r="C20" i="36"/>
  <c r="A20" i="36"/>
  <c r="E19" i="36"/>
  <c r="D19" i="36"/>
  <c r="C19" i="36"/>
  <c r="A19" i="36"/>
  <c r="E18" i="36"/>
  <c r="D18" i="36"/>
  <c r="C18" i="36"/>
  <c r="A18" i="36"/>
  <c r="E17" i="36"/>
  <c r="D17" i="36"/>
  <c r="C17" i="36"/>
  <c r="A17" i="36"/>
  <c r="E16" i="36"/>
  <c r="D16" i="36"/>
  <c r="C16" i="36"/>
  <c r="B16" i="36"/>
  <c r="A16" i="36"/>
  <c r="E15" i="36"/>
  <c r="D15" i="36"/>
  <c r="C15" i="36"/>
  <c r="B15" i="36"/>
  <c r="A15" i="36"/>
  <c r="E14" i="36"/>
  <c r="C14" i="36"/>
  <c r="B14" i="36"/>
  <c r="A14" i="36"/>
  <c r="A3" i="36"/>
  <c r="A11" i="35"/>
  <c r="E42" i="35"/>
  <c r="D42" i="35"/>
  <c r="C42" i="35"/>
  <c r="D41" i="35"/>
  <c r="C41" i="35"/>
  <c r="E40" i="35"/>
  <c r="D40" i="35"/>
  <c r="C40" i="35"/>
  <c r="C39" i="35"/>
  <c r="C38" i="35"/>
  <c r="C37" i="35"/>
  <c r="C36" i="35"/>
  <c r="C35" i="35"/>
  <c r="C34" i="35"/>
  <c r="E32" i="35"/>
  <c r="D32" i="35"/>
  <c r="C32" i="35"/>
  <c r="B32" i="35"/>
  <c r="A32" i="35"/>
  <c r="E31" i="35"/>
  <c r="D31" i="35"/>
  <c r="C31" i="35"/>
  <c r="A31" i="35"/>
  <c r="E30" i="35"/>
  <c r="D30" i="35"/>
  <c r="C30" i="35"/>
  <c r="A30" i="35"/>
  <c r="E29" i="35"/>
  <c r="D29" i="35"/>
  <c r="C29" i="35"/>
  <c r="A29" i="35"/>
  <c r="E28" i="35"/>
  <c r="D28" i="35"/>
  <c r="C28" i="35"/>
  <c r="A28" i="35"/>
  <c r="E27" i="35"/>
  <c r="D27" i="35"/>
  <c r="C27" i="35"/>
  <c r="A27" i="35"/>
  <c r="E26" i="35"/>
  <c r="D26" i="35"/>
  <c r="C26" i="35"/>
  <c r="A26" i="35"/>
  <c r="E25" i="35"/>
  <c r="D25" i="35"/>
  <c r="C25" i="35"/>
  <c r="A25" i="35"/>
  <c r="E24" i="35"/>
  <c r="D24" i="35"/>
  <c r="C24" i="35"/>
  <c r="A24" i="35"/>
  <c r="E23" i="35"/>
  <c r="D23" i="35"/>
  <c r="C23" i="35"/>
  <c r="A23" i="35"/>
  <c r="E22" i="35"/>
  <c r="D22" i="35"/>
  <c r="C22" i="35"/>
  <c r="A22" i="35"/>
  <c r="E21" i="35"/>
  <c r="D21" i="35"/>
  <c r="C21" i="35"/>
  <c r="A21" i="35"/>
  <c r="E20" i="35"/>
  <c r="D20" i="35"/>
  <c r="C20" i="35"/>
  <c r="A20" i="35"/>
  <c r="E19" i="35"/>
  <c r="D19" i="35"/>
  <c r="C19" i="35"/>
  <c r="A19" i="35"/>
  <c r="E18" i="35"/>
  <c r="D18" i="35"/>
  <c r="C18" i="35"/>
  <c r="A18" i="35"/>
  <c r="E17" i="35"/>
  <c r="D17" i="35"/>
  <c r="C17" i="35"/>
  <c r="A17" i="35"/>
  <c r="E16" i="35"/>
  <c r="D16" i="35"/>
  <c r="C16" i="35"/>
  <c r="B16" i="35"/>
  <c r="A16" i="35"/>
  <c r="C15" i="35"/>
  <c r="B15" i="35"/>
  <c r="A15" i="35"/>
  <c r="D5" i="35"/>
  <c r="C5" i="35"/>
  <c r="B5" i="35"/>
  <c r="A5" i="35"/>
  <c r="A4" i="35"/>
  <c r="A3" i="35"/>
  <c r="A2" i="43"/>
  <c r="A61" i="9"/>
  <c r="A60" i="9"/>
  <c r="B59" i="9"/>
  <c r="A59" i="9"/>
  <c r="A58" i="9"/>
  <c r="A57" i="9"/>
  <c r="A56" i="9"/>
  <c r="A55" i="9"/>
  <c r="A54" i="9"/>
  <c r="A53" i="9"/>
  <c r="A52" i="9"/>
  <c r="A51" i="9"/>
  <c r="B48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H30" i="9"/>
  <c r="G30" i="9"/>
  <c r="F30" i="9"/>
  <c r="E30" i="9"/>
  <c r="D30" i="9"/>
  <c r="C30" i="9"/>
  <c r="B30" i="9"/>
  <c r="A30" i="9"/>
  <c r="H29" i="9"/>
  <c r="G29" i="9"/>
  <c r="F29" i="9"/>
  <c r="D29" i="9"/>
  <c r="B29" i="9"/>
  <c r="A29" i="9"/>
  <c r="G5" i="9"/>
  <c r="E5" i="9"/>
  <c r="C5" i="9"/>
  <c r="B5" i="9"/>
  <c r="A5" i="9"/>
  <c r="C4" i="9"/>
  <c r="A4" i="9"/>
  <c r="A3" i="9"/>
  <c r="K60" i="29"/>
  <c r="I60" i="29"/>
  <c r="H60" i="29"/>
  <c r="A60" i="29"/>
  <c r="K59" i="29"/>
  <c r="I59" i="29"/>
  <c r="H59" i="29"/>
  <c r="C59" i="29"/>
  <c r="A59" i="29"/>
  <c r="K58" i="29"/>
  <c r="J58" i="29"/>
  <c r="I58" i="29"/>
  <c r="H58" i="29"/>
  <c r="C58" i="29"/>
  <c r="B58" i="29"/>
  <c r="A58" i="29"/>
  <c r="J57" i="29"/>
  <c r="I57" i="29"/>
  <c r="H57" i="29"/>
  <c r="A57" i="29"/>
  <c r="J56" i="29"/>
  <c r="I56" i="29"/>
  <c r="H56" i="29"/>
  <c r="A56" i="29"/>
  <c r="J55" i="29"/>
  <c r="I55" i="29"/>
  <c r="H55" i="29"/>
  <c r="A55" i="29"/>
  <c r="J54" i="29"/>
  <c r="I54" i="29"/>
  <c r="H54" i="29"/>
  <c r="A54" i="29"/>
  <c r="I53" i="29"/>
  <c r="H53" i="29"/>
  <c r="A53" i="29"/>
  <c r="J52" i="29"/>
  <c r="I52" i="29"/>
  <c r="H52" i="29"/>
  <c r="A52" i="29"/>
  <c r="J51" i="29"/>
  <c r="I51" i="29"/>
  <c r="H51" i="29"/>
  <c r="A51" i="29"/>
  <c r="J50" i="29"/>
  <c r="I50" i="29"/>
  <c r="H50" i="29"/>
  <c r="A50" i="29"/>
  <c r="J47" i="29"/>
  <c r="I47" i="29"/>
  <c r="H47" i="29"/>
  <c r="B47" i="29"/>
  <c r="A47" i="29"/>
  <c r="J46" i="29"/>
  <c r="I46" i="29"/>
  <c r="H46" i="29"/>
  <c r="A46" i="29"/>
  <c r="J45" i="29"/>
  <c r="I45" i="29"/>
  <c r="H45" i="29"/>
  <c r="A45" i="29"/>
  <c r="J44" i="29"/>
  <c r="I44" i="29"/>
  <c r="H44" i="29"/>
  <c r="A44" i="29"/>
  <c r="J43" i="29"/>
  <c r="I43" i="29"/>
  <c r="H43" i="29"/>
  <c r="A43" i="29"/>
  <c r="J42" i="29"/>
  <c r="I42" i="29"/>
  <c r="H42" i="29"/>
  <c r="A42" i="29"/>
  <c r="J41" i="29"/>
  <c r="I41" i="29"/>
  <c r="H41" i="29"/>
  <c r="A41" i="29"/>
  <c r="J40" i="29"/>
  <c r="I40" i="29"/>
  <c r="H40" i="29"/>
  <c r="A40" i="29"/>
  <c r="J39" i="29"/>
  <c r="I39" i="29"/>
  <c r="H39" i="29"/>
  <c r="A39" i="29"/>
  <c r="J38" i="29"/>
  <c r="I38" i="29"/>
  <c r="H38" i="29"/>
  <c r="A38" i="29"/>
  <c r="J37" i="29"/>
  <c r="I37" i="29"/>
  <c r="H37" i="29"/>
  <c r="A37" i="29"/>
  <c r="J36" i="29"/>
  <c r="I36" i="29"/>
  <c r="H36" i="29"/>
  <c r="A36" i="29"/>
  <c r="J35" i="29"/>
  <c r="I35" i="29"/>
  <c r="H35" i="29"/>
  <c r="A35" i="29"/>
  <c r="J34" i="29"/>
  <c r="I34" i="29"/>
  <c r="H34" i="29"/>
  <c r="A34" i="29"/>
  <c r="J33" i="29"/>
  <c r="I33" i="29"/>
  <c r="H33" i="29"/>
  <c r="A33" i="29"/>
  <c r="I32" i="29"/>
  <c r="H32" i="29"/>
  <c r="C32" i="29"/>
  <c r="A32" i="29"/>
  <c r="J31" i="29"/>
  <c r="I31" i="29"/>
  <c r="H31" i="29"/>
  <c r="B31" i="29"/>
  <c r="A31" i="29"/>
  <c r="I29" i="29"/>
  <c r="H29" i="29"/>
  <c r="B29" i="29"/>
  <c r="A29" i="29"/>
  <c r="A2" i="39" l="1"/>
  <c r="A2" i="40"/>
  <c r="A2" i="35"/>
  <c r="A2" i="41"/>
  <c r="A2" i="42"/>
  <c r="A2" i="46"/>
  <c r="A2" i="47"/>
  <c r="A2" i="38"/>
  <c r="A2" i="9"/>
  <c r="A2" i="36"/>
</calcChain>
</file>

<file path=xl/sharedStrings.xml><?xml version="1.0" encoding="utf-8"?>
<sst xmlns="http://schemas.openxmlformats.org/spreadsheetml/2006/main" count="1634" uniqueCount="361">
  <si>
    <t>Guaranteed Daily Parking</t>
  </si>
  <si>
    <t>Campus</t>
  </si>
  <si>
    <t>Facility</t>
  </si>
  <si>
    <t>12am to 1pm</t>
  </si>
  <si>
    <t>1pm - 5pm</t>
  </si>
  <si>
    <t>4th and Clay</t>
  </si>
  <si>
    <t>N/A</t>
  </si>
  <si>
    <t>Market Square Building</t>
  </si>
  <si>
    <t>non-OHSU</t>
  </si>
  <si>
    <t>Marquam Plaza</t>
  </si>
  <si>
    <t>Marquam Hill</t>
  </si>
  <si>
    <t>After 1pm</t>
  </si>
  <si>
    <t>Garage A</t>
  </si>
  <si>
    <t>$8 </t>
  </si>
  <si>
    <t>Garage B</t>
  </si>
  <si>
    <t>Patient</t>
  </si>
  <si>
    <t>Garage C</t>
  </si>
  <si>
    <t>Garage D</t>
  </si>
  <si>
    <t>$7 </t>
  </si>
  <si>
    <t>Garage E</t>
  </si>
  <si>
    <t>Garage F</t>
  </si>
  <si>
    <t>Garage G</t>
  </si>
  <si>
    <t>Garage K</t>
  </si>
  <si>
    <t>Lot 10</t>
  </si>
  <si>
    <t>Lot 20</t>
  </si>
  <si>
    <t>Lot 30</t>
  </si>
  <si>
    <t>Lot 40</t>
  </si>
  <si>
    <t>$5 </t>
  </si>
  <si>
    <t>Lot 50</t>
  </si>
  <si>
    <t>Lot 60</t>
  </si>
  <si>
    <t>Lot 70</t>
  </si>
  <si>
    <t>Lot 90</t>
  </si>
  <si>
    <t>Free</t>
  </si>
  <si>
    <t>South Waterfront</t>
  </si>
  <si>
    <t>3030 Moody Lot</t>
  </si>
  <si>
    <t>Center for Health and Healing</t>
  </si>
  <si>
    <t>Knight Cancer Research Building</t>
  </si>
  <si>
    <t>RiverPlace</t>
  </si>
  <si>
    <t>Robertson Life Sciences Building</t>
  </si>
  <si>
    <t>Rood Family Pavilion</t>
  </si>
  <si>
    <t>Schnitzer Parking Lot</t>
  </si>
  <si>
    <t>Whitaker Parking Lot</t>
  </si>
  <si>
    <t>Neveh Shalom</t>
  </si>
  <si>
    <t>Bracket 1</t>
  </si>
  <si>
    <t>Portland Aerial Tram</t>
  </si>
  <si>
    <t>Portland Streetcar</t>
  </si>
  <si>
    <t>Guaranteed Ride Home</t>
  </si>
  <si>
    <t>Area</t>
  </si>
  <si>
    <t>1</t>
  </si>
  <si>
    <t>2</t>
  </si>
  <si>
    <t>3</t>
  </si>
  <si>
    <t>4</t>
  </si>
  <si>
    <t>5</t>
  </si>
  <si>
    <t>6</t>
  </si>
  <si>
    <t>7</t>
  </si>
  <si>
    <t>Lot</t>
  </si>
  <si>
    <t>Middle SW</t>
  </si>
  <si>
    <t>Outer SW</t>
  </si>
  <si>
    <t>Garage</t>
  </si>
  <si>
    <t>Inner MH</t>
  </si>
  <si>
    <t>$9 </t>
  </si>
  <si>
    <t>$10 </t>
  </si>
  <si>
    <t>$11 </t>
  </si>
  <si>
    <t>$12 </t>
  </si>
  <si>
    <t>Middle MH</t>
  </si>
  <si>
    <t>Outer MH</t>
  </si>
  <si>
    <t>$6 </t>
  </si>
  <si>
    <t>Off campus</t>
  </si>
  <si>
    <t>Inner SW</t>
  </si>
  <si>
    <t>$8.50 </t>
  </si>
  <si>
    <t>Where to acquire</t>
  </si>
  <si>
    <t>Rate</t>
  </si>
  <si>
    <t>Eligibility</t>
  </si>
  <si>
    <t>Description</t>
  </si>
  <si>
    <t>MyCommute</t>
  </si>
  <si>
    <t>OHSU login</t>
  </si>
  <si>
    <t>onsite</t>
  </si>
  <si>
    <t>General public</t>
  </si>
  <si>
    <t>Free public valet at the Tram.</t>
  </si>
  <si>
    <t>ohsu.edu/bike</t>
  </si>
  <si>
    <t>OHSU email</t>
  </si>
  <si>
    <t>OHSU badge</t>
  </si>
  <si>
    <t>free with badge</t>
  </si>
  <si>
    <t>customer service</t>
  </si>
  <si>
    <t>Central Portland lines.</t>
  </si>
  <si>
    <t>Medical Assistant</t>
  </si>
  <si>
    <t>Requires dept. paid form + badge.</t>
  </si>
  <si>
    <t>Vancouver to Portland rush hour transit.</t>
  </si>
  <si>
    <t>o2.ohsu.edu/lyftoff</t>
  </si>
  <si>
    <t>$20 credit per shift</t>
  </si>
  <si>
    <t>See website</t>
  </si>
  <si>
    <t>paid by dept.</t>
  </si>
  <si>
    <t>Lyft Off</t>
  </si>
  <si>
    <t>Go By Bike</t>
  </si>
  <si>
    <t>o2.ohsu.edu</t>
  </si>
  <si>
    <t>free to public</t>
  </si>
  <si>
    <t>BIKE AND WALK</t>
  </si>
  <si>
    <t>RIDES</t>
  </si>
  <si>
    <t>PUBLIC TRANSIT</t>
  </si>
  <si>
    <t xml:space="preserve"> Type</t>
  </si>
  <si>
    <t>Restricted</t>
  </si>
  <si>
    <t>Paystations</t>
  </si>
  <si>
    <t>Wage Based Reservations</t>
  </si>
  <si>
    <t>Waitlisted</t>
  </si>
  <si>
    <t>Hourly</t>
  </si>
  <si>
    <t>Daily</t>
  </si>
  <si>
    <t>ParkMobile</t>
  </si>
  <si>
    <t>Motorcycle Parking</t>
  </si>
  <si>
    <t>Click on each program or product for more information.</t>
  </si>
  <si>
    <t>More on how Wage Based Reservation Parking is determined here.</t>
  </si>
  <si>
    <t>OHSU Employee Wage Bracket 1</t>
  </si>
  <si>
    <t>Marquam Hill via TriMet</t>
  </si>
  <si>
    <t>Off Campus</t>
  </si>
  <si>
    <t>$100 subsidy toward eligible purchase.</t>
  </si>
  <si>
    <t>Loaner bike and equipment as available.</t>
  </si>
  <si>
    <t>Loaner e-bike and equipment as available.</t>
  </si>
  <si>
    <t>Students</t>
  </si>
  <si>
    <t>Contractors Vendors Volunteers</t>
  </si>
  <si>
    <t>Employee Wage Bracket 1</t>
  </si>
  <si>
    <t>Employee Wage Bracket 2</t>
  </si>
  <si>
    <t>Employee Wage Bracket 3</t>
  </si>
  <si>
    <t>Employee Wage Bracket 4</t>
  </si>
  <si>
    <t>Employee Wage Bracket 5</t>
  </si>
  <si>
    <t>Employee Wage Bracket 6</t>
  </si>
  <si>
    <t>Employee Wage Bracket 7</t>
  </si>
  <si>
    <t>Departments</t>
  </si>
  <si>
    <t>All products and rates</t>
  </si>
  <si>
    <t>Click below to jump to each section</t>
  </si>
  <si>
    <t>Maps</t>
  </si>
  <si>
    <t>CUSTOMER SERVICE</t>
  </si>
  <si>
    <t>commute@ohsu.edu</t>
  </si>
  <si>
    <t>Physical Plant</t>
  </si>
  <si>
    <t xml:space="preserve">3310 SW US Veterans Hospital Rd </t>
  </si>
  <si>
    <t xml:space="preserve">Portland, OR 97239 </t>
  </si>
  <si>
    <t>Macadam Warehouse</t>
  </si>
  <si>
    <t>URL</t>
  </si>
  <si>
    <t>https://www.ohsu.edu/visit/parking-garage-a</t>
  </si>
  <si>
    <t>https://www.ohsu.edu/visit/parking-garage-c</t>
  </si>
  <si>
    <t>https://www.ohsu.edu/visit/parking-garage-d</t>
  </si>
  <si>
    <t>https://www.ohsu.edu/visit/parking-garage-e</t>
  </si>
  <si>
    <t>https://www.ohsu.edu/visit/parking-garage-f</t>
  </si>
  <si>
    <t>https://www.ohsu.edu/visit/parking-lot-10</t>
  </si>
  <si>
    <t>https://www.ohsu.edu/visit/parking-lot-40</t>
  </si>
  <si>
    <t>https://www.ohsu.edu/visit/parking-lot-50</t>
  </si>
  <si>
    <t>https://www.ohsu.edu/visit/parking-lot-60</t>
  </si>
  <si>
    <t>https://www.ohsu.edu/visit/parking-lot-70</t>
  </si>
  <si>
    <t>https://www.ohsu.edu/visit/macadam-warehouse</t>
  </si>
  <si>
    <t>https://www.ohsu.edu/visit/riverplace-parking-garage</t>
  </si>
  <si>
    <t>https://www.ohsu.edu/visit/rood-family-pavilion</t>
  </si>
  <si>
    <t>https://www.ohsu.edu/visit/market-square-building</t>
  </si>
  <si>
    <t>https://www.ohsu.edu/visit/marquam-plaza</t>
  </si>
  <si>
    <t xml:space="preserve">https://www.ohsu.edu/visit/fifth-avenue-building </t>
  </si>
  <si>
    <t>https://www.gobybikepdx.com/</t>
  </si>
  <si>
    <t>OHSU Employee Wage Bracket 2</t>
  </si>
  <si>
    <t>Bracket 2</t>
  </si>
  <si>
    <t>SECTIONS</t>
  </si>
  <si>
    <t>ohsu.edu/visit/parking-coverage</t>
  </si>
  <si>
    <t>PRODUCTS AND PROGRAMS</t>
  </si>
  <si>
    <t>All others pay-to-park 8am-5pm, weekdays.</t>
  </si>
  <si>
    <t xml:space="preserve">Select areas restricted 24/7. </t>
  </si>
  <si>
    <t xml:space="preserve">Cars and people with OHSU work or school affiliation </t>
  </si>
  <si>
    <t xml:space="preserve">must receive coverage to park as a patient. </t>
  </si>
  <si>
    <r>
      <rPr>
        <b/>
        <sz val="12"/>
        <color theme="0"/>
        <rFont val="Lato"/>
        <family val="2"/>
      </rPr>
      <t>Patients and their personal visitors</t>
    </r>
    <r>
      <rPr>
        <sz val="12"/>
        <color theme="0"/>
        <rFont val="Lato"/>
        <family val="2"/>
      </rPr>
      <t xml:space="preserve"> park free. </t>
    </r>
  </si>
  <si>
    <t>Employees</t>
  </si>
  <si>
    <t>Wage Bracket</t>
  </si>
  <si>
    <t xml:space="preserve">Learn more about this program: </t>
  </si>
  <si>
    <t>o2.ohsu.edu/wageparking</t>
  </si>
  <si>
    <t>OHSU Employee Wage Bracket 3</t>
  </si>
  <si>
    <t>Bracket 3</t>
  </si>
  <si>
    <t>OHSU Employee Wage Bracket 4</t>
  </si>
  <si>
    <t>Bracket 4</t>
  </si>
  <si>
    <t>OHSU Employee Wage Bracket 5</t>
  </si>
  <si>
    <t>Bracket 5</t>
  </si>
  <si>
    <t>OHSU Employee Wage Bracket 6</t>
  </si>
  <si>
    <t>Bracket 6</t>
  </si>
  <si>
    <t>OHSU Employee Wage Bracket 7</t>
  </si>
  <si>
    <t>Bracket 7</t>
  </si>
  <si>
    <t>OHSU Student</t>
  </si>
  <si>
    <t>Online</t>
  </si>
  <si>
    <t>Priority</t>
  </si>
  <si>
    <t>Product</t>
  </si>
  <si>
    <t>ParkMobile Guest Reservations</t>
  </si>
  <si>
    <t>PARKING facilities</t>
  </si>
  <si>
    <t>PARKING Products for departments</t>
  </si>
  <si>
    <t>PARKING Products for individuals</t>
  </si>
  <si>
    <t>Special Reserved (ADA, maternity)</t>
  </si>
  <si>
    <t>Wage Based Daily Reservations</t>
  </si>
  <si>
    <t>Paystation Coupon Code</t>
  </si>
  <si>
    <t>Assigned facility. Location subject to availability.</t>
  </si>
  <si>
    <t>Any available paystation areas.</t>
  </si>
  <si>
    <t>Department Parking Space</t>
  </si>
  <si>
    <t>House Officer</t>
  </si>
  <si>
    <t>Aboard transit or online</t>
  </si>
  <si>
    <t>Patient only</t>
  </si>
  <si>
    <t>Garage K or B</t>
  </si>
  <si>
    <t>Lot 50 or Garage B</t>
  </si>
  <si>
    <t>Onsite</t>
  </si>
  <si>
    <t>Per pay period</t>
  </si>
  <si>
    <t>Onsite patient parking</t>
  </si>
  <si>
    <t>Doernbecher valet</t>
  </si>
  <si>
    <t>Patient parking Level P1</t>
  </si>
  <si>
    <t>Patient parking Levels P2, P3</t>
  </si>
  <si>
    <t>Patient parking Levels P3, P4</t>
  </si>
  <si>
    <t>Closest patient parking</t>
  </si>
  <si>
    <t>Daily (5+ hours)</t>
  </si>
  <si>
    <t>MyCommute member</t>
  </si>
  <si>
    <t>9pm-5am for eligible trips.</t>
  </si>
  <si>
    <t>ALL TRANSPORTATION AND PARKING PRODUCTS AND PROGRAMS</t>
  </si>
  <si>
    <t>Contractor, vendor, volunteer</t>
  </si>
  <si>
    <t>This group includes people with OHSU network access commuting to OHSU work sites in the TriMet regional service area.</t>
  </si>
  <si>
    <t>https://ohsuparking.t2hosted.com/Account/Portal</t>
  </si>
  <si>
    <t>Fare</t>
  </si>
  <si>
    <t>See fares online</t>
  </si>
  <si>
    <t>Connects Marquam Hill and South Waterfront</t>
  </si>
  <si>
    <t>Portland regional public transit</t>
  </si>
  <si>
    <t>https://ohsu.clickandpark.com/</t>
  </si>
  <si>
    <t>Any available facilities on ParkMobile.</t>
  </si>
  <si>
    <t>south entrance</t>
  </si>
  <si>
    <t xml:space="preserve">All other employee products and programs </t>
  </si>
  <si>
    <t xml:space="preserve">are the same rate across wage brackets. </t>
  </si>
  <si>
    <t xml:space="preserve">Wage brackets only determine rates for </t>
  </si>
  <si>
    <t xml:space="preserve">Wage Based Daily Reservation Parking. </t>
  </si>
  <si>
    <t>5 hour max</t>
  </si>
  <si>
    <t>Patient parking Level P5</t>
  </si>
  <si>
    <t>Employees - Wage Based Daily Reservations</t>
  </si>
  <si>
    <t>Other parking products</t>
  </si>
  <si>
    <t>On campus</t>
  </si>
  <si>
    <t>Location</t>
  </si>
  <si>
    <t>Oversize patient parking onsite</t>
  </si>
  <si>
    <t>Long term</t>
  </si>
  <si>
    <t>Resident/GME</t>
  </si>
  <si>
    <t>Ride from work due to personal emergency.</t>
  </si>
  <si>
    <t>Patient (free)</t>
  </si>
  <si>
    <t>Public (non patient)</t>
  </si>
  <si>
    <t>General Public (non patient)</t>
  </si>
  <si>
    <t>https://www.ohsu.edu/visit/parking-garage-b</t>
  </si>
  <si>
    <t>https://www.ohsu.edu/visit/parking-garage-g</t>
  </si>
  <si>
    <t>https://www.ohsu.edu/visit/parking-garage-k</t>
  </si>
  <si>
    <t>https://www.ohsu.edu/visit/parking-lot-20</t>
  </si>
  <si>
    <t>https://www.ohsu.edu/visit/parking-lot-30</t>
  </si>
  <si>
    <t>https://www.ohsu.edu/visit/parking-lot-90</t>
  </si>
  <si>
    <t>https://www.ohsu.edu/visit/center-health-healing-building-1</t>
  </si>
  <si>
    <t>https://www.ohsu.edu/visit/knight-cancer-research-building</t>
  </si>
  <si>
    <t>https://www.ohsu.edu/visit/ohsu-skourtes-tower-robertson-collaborative-life-sciences-building</t>
  </si>
  <si>
    <t>https://www.ohsu.edu/visit/whitaker-parking-lot</t>
  </si>
  <si>
    <t>https://www.ohsu.edu/visit/schnitzer-parking-lot</t>
  </si>
  <si>
    <t>https://www.ohsu.edu/visit/3030-moody-building</t>
  </si>
  <si>
    <t>3 hour max</t>
  </si>
  <si>
    <t>Bancroft Lot</t>
  </si>
  <si>
    <t>https://www.ohsu.edu/visit/bancroft-parking-lot</t>
  </si>
  <si>
    <t>KCRB</t>
  </si>
  <si>
    <t>Department reserved parking stall.</t>
  </si>
  <si>
    <t>See Paystation rates above in Public.</t>
  </si>
  <si>
    <t>See ParkMobile rates above in Public</t>
  </si>
  <si>
    <t>Rate and description</t>
  </si>
  <si>
    <t>badge or patient</t>
  </si>
  <si>
    <t>Public fare: gobytram.com</t>
  </si>
  <si>
    <t>OHSU badge or pass</t>
  </si>
  <si>
    <t>Connects Marquam Hill, South Waterfront.</t>
  </si>
  <si>
    <t>Monthly permit for house officers</t>
  </si>
  <si>
    <t>Department Zone Pass</t>
  </si>
  <si>
    <t>See the request form for valid facilities.</t>
  </si>
  <si>
    <t>OHSU Campus Access and Commute Services</t>
  </si>
  <si>
    <t>People in this commuter group generally qualify for the below services.</t>
  </si>
  <si>
    <t>3410 S Bond Ave</t>
  </si>
  <si>
    <t>Updated:</t>
  </si>
  <si>
    <t>$2.31/pay period or $60/year</t>
  </si>
  <si>
    <t>$385/transit year</t>
  </si>
  <si>
    <t>Log eligible weekday trips on MyCommute.</t>
  </si>
  <si>
    <t>View only products you may qualify for via the Table of Contents or the sheet tabs at bottom.</t>
  </si>
  <si>
    <t>TriMet Hop</t>
  </si>
  <si>
    <t>TriMet Hop: Medical Assistant</t>
  </si>
  <si>
    <t>C-Tran Express Hop</t>
  </si>
  <si>
    <t>Pay period deductions or pay in full.</t>
  </si>
  <si>
    <t>TriMet Hop: ONA, AFSCME, UA</t>
  </si>
  <si>
    <t>$25/first annual pass; $50 to renew</t>
  </si>
  <si>
    <t>Bike Valet</t>
  </si>
  <si>
    <t>Cash incentive</t>
  </si>
  <si>
    <t>$1.50/day to walk / $3 to bike/scooter</t>
  </si>
  <si>
    <t>Facility: Marquam Hill</t>
  </si>
  <si>
    <t>Dillehunt, Baird: Badge-access bike parking.</t>
  </si>
  <si>
    <t>Facility: South Waterfront</t>
  </si>
  <si>
    <t>Loaner Bike</t>
  </si>
  <si>
    <t>free to OHSU Member for 30 days</t>
  </si>
  <si>
    <t>Loaner E-Bike</t>
  </si>
  <si>
    <t>free to OHSU Member for 14 days</t>
  </si>
  <si>
    <t>Subsidy: Bike</t>
  </si>
  <si>
    <t>$100 subsidy at partner shop</t>
  </si>
  <si>
    <t>Subsidy: E-Bike</t>
  </si>
  <si>
    <t>$200 subsidy at partner shop</t>
  </si>
  <si>
    <t>$1.50/day to take take transit</t>
  </si>
  <si>
    <t>$50/Sept to end of Aug</t>
  </si>
  <si>
    <t>Varies</t>
  </si>
  <si>
    <t>Requires OHSU Motorcycle permit.</t>
  </si>
  <si>
    <t>Requires ADA permit or doctor's note.</t>
  </si>
  <si>
    <t>per pay period</t>
  </si>
  <si>
    <t>Request permit here</t>
  </si>
  <si>
    <t>Learn more here</t>
  </si>
  <si>
    <t>To acquire</t>
  </si>
  <si>
    <t>Beginning January 1, 2024</t>
  </si>
  <si>
    <t>free with permit</t>
  </si>
  <si>
    <t>RLSB, RPV, KCRB: parking, shower, towel, locker.</t>
  </si>
  <si>
    <t>TriMet Hop: ONA, AFSCME, UA, GRU</t>
  </si>
  <si>
    <t>Various locations</t>
  </si>
  <si>
    <t>https://ohsu.luum.com</t>
  </si>
  <si>
    <t>GME parking</t>
  </si>
  <si>
    <t>Limited locations</t>
  </si>
  <si>
    <t>brackets 1 to 5 per pay period</t>
  </si>
  <si>
    <t>brackets 6 to 7</t>
  </si>
  <si>
    <t>&lt;$47,150</t>
  </si>
  <si>
    <t>&gt;$191,951</t>
  </si>
  <si>
    <t>$47,151 - $64,999</t>
  </si>
  <si>
    <t>$65,000 - $79,999</t>
  </si>
  <si>
    <t>$80,000 - $100,525</t>
  </si>
  <si>
    <t>$100,526 - $114,999</t>
  </si>
  <si>
    <t>$115,000 - $191,950</t>
  </si>
  <si>
    <t>$14.50 </t>
  </si>
  <si>
    <t>$10.50 </t>
  </si>
  <si>
    <t>3420 Macadam</t>
  </si>
  <si>
    <t>https://www.ohsu.edu/visit/3420-s-macadam-ave</t>
  </si>
  <si>
    <t>TriMEt Hop: GRU</t>
  </si>
  <si>
    <t>N/a</t>
  </si>
  <si>
    <t>Brackets 1- 5</t>
  </si>
  <si>
    <t>Brackets 6 - 7</t>
  </si>
  <si>
    <t>$200 subsidy toward eligible purchase.</t>
  </si>
  <si>
    <t>Credit for Lyft ride</t>
  </si>
  <si>
    <t>Fiscal Year 2024 beginning January 1, 2024</t>
  </si>
  <si>
    <t>The Crossing</t>
  </si>
  <si>
    <t>$200 per month</t>
  </si>
  <si>
    <t>Contractors:</t>
  </si>
  <si>
    <t>Block 23</t>
  </si>
  <si>
    <t>Block 27</t>
  </si>
  <si>
    <t>n/a</t>
  </si>
  <si>
    <t>$270 per month</t>
  </si>
  <si>
    <t>$230.42 per pay period</t>
  </si>
  <si>
    <t>$165 per pay period</t>
  </si>
  <si>
    <t>ohsu.edu/carpool</t>
  </si>
  <si>
    <t>OHSU Carpool app</t>
  </si>
  <si>
    <t>$3/per weekday to drive + pickup rider</t>
  </si>
  <si>
    <t>Additional incentives may apply.</t>
  </si>
  <si>
    <t>https://o2.ohsu.edu/mycommute</t>
  </si>
  <si>
    <t>https://o2.ohsu.edu/campus-access-and-commute/getting-bike</t>
  </si>
  <si>
    <t>https://www.ohsu.edu/transit</t>
  </si>
  <si>
    <t>https://www.ohsu.edu/visit/ohsu-carpool</t>
  </si>
  <si>
    <t>https://www.ohsu.edu/ridehome</t>
  </si>
  <si>
    <t>https://o2.ohsu.edu/lyftoff</t>
  </si>
  <si>
    <t>https://www.ohsu.edu/shalom</t>
  </si>
  <si>
    <t>https://www.ohsu.edu/visit/motorcycle</t>
  </si>
  <si>
    <t>https://o2.ohsu.edu/campus-access-and-commute/gme-resident-transportation</t>
  </si>
  <si>
    <t>https://www.ohsu.edu/visit/parking-services-departments</t>
  </si>
  <si>
    <t>$55.33 priority fee per pay period + permit cost. See Restricted rates.</t>
  </si>
  <si>
    <t>Brackets 1 - 5</t>
  </si>
  <si>
    <t>Maximum annual employee rate for campus products on payroll:</t>
  </si>
  <si>
    <t>2024 calendar year parking maximum for charges processed through payroll:</t>
  </si>
  <si>
    <t>2024 calendar year parking maximum for WBDP, and/or GDP</t>
  </si>
  <si>
    <t xml:space="preserve"> charges processed through payroll: $3,213.60</t>
  </si>
  <si>
    <t xml:space="preserve">Calendar year maximum charges for Wage Based Daily Reservations, </t>
  </si>
  <si>
    <t>and/or Guaranteed Daily Parking:</t>
  </si>
  <si>
    <t>Calendar year maximum charges for Wage Based Daily Reservations, and/or Guaranteed Daily Parking:</t>
  </si>
  <si>
    <t>coupon code eligible</t>
  </si>
  <si>
    <t>online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</si>
</sst>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  <numFmt numFmtId="166" formatCode="[$-409]mmmm\ d\,\ yyyy;@"/>
  </numFmts>
  <fonts count="7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1"/>
      <color theme="1"/>
      <name val="Lato"/>
      <family val="2"/>
    </font>
    <font>
      <sz val="8"/>
      <color rgb="FF000000"/>
      <name val="Lato"/>
      <family val="2"/>
    </font>
    <font>
      <sz val="10"/>
      <color rgb="FF000000"/>
      <name val="Lato"/>
      <family val="2"/>
    </font>
    <font>
      <b/>
      <u/>
      <sz val="12"/>
      <color theme="10"/>
      <name val="Calibri"/>
      <family val="2"/>
      <scheme val="minor"/>
    </font>
    <font>
      <sz val="12"/>
      <color rgb="FF000000"/>
      <name val="Lato"/>
      <family val="2"/>
    </font>
    <font>
      <sz val="11"/>
      <name val="Lato"/>
      <family val="2"/>
    </font>
    <font>
      <b/>
      <sz val="12"/>
      <color theme="1"/>
      <name val="Lato"/>
      <family val="2"/>
    </font>
    <font>
      <sz val="12"/>
      <color theme="1"/>
      <name val="Lato"/>
      <family val="2"/>
    </font>
    <font>
      <b/>
      <sz val="14"/>
      <color rgb="FF000000"/>
      <name val="Lato"/>
      <family val="2"/>
    </font>
    <font>
      <b/>
      <sz val="14"/>
      <color theme="1"/>
      <name val="Lato"/>
      <family val="2"/>
    </font>
    <font>
      <b/>
      <sz val="20"/>
      <color theme="0"/>
      <name val="Lato"/>
      <family val="2"/>
    </font>
    <font>
      <b/>
      <sz val="18"/>
      <color theme="0"/>
      <name val="Lato"/>
      <family val="2"/>
    </font>
    <font>
      <sz val="12"/>
      <color theme="0"/>
      <name val="Lato"/>
      <family val="2"/>
    </font>
    <font>
      <b/>
      <sz val="12"/>
      <color theme="0"/>
      <name val="Lato"/>
      <family val="2"/>
    </font>
    <font>
      <sz val="11"/>
      <color theme="0"/>
      <name val="Lato"/>
      <family val="2"/>
    </font>
    <font>
      <u/>
      <sz val="12"/>
      <color theme="0"/>
      <name val="Lato"/>
      <family val="2"/>
    </font>
    <font>
      <u/>
      <sz val="11"/>
      <color theme="0"/>
      <name val="Lato"/>
      <family val="2"/>
    </font>
    <font>
      <i/>
      <sz val="11"/>
      <color theme="0"/>
      <name val="Lato"/>
      <family val="2"/>
    </font>
    <font>
      <u/>
      <sz val="11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Lato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Lato"/>
      <family val="2"/>
    </font>
    <font>
      <sz val="14"/>
      <color theme="0"/>
      <name val="Lato"/>
      <family val="2"/>
    </font>
    <font>
      <b/>
      <u/>
      <sz val="14"/>
      <color theme="10"/>
      <name val="Lato"/>
      <family val="2"/>
    </font>
    <font>
      <sz val="14"/>
      <color theme="1"/>
      <name val="Lato"/>
      <family val="2"/>
    </font>
    <font>
      <sz val="14"/>
      <color theme="1"/>
      <name val="Calibri"/>
      <family val="2"/>
      <scheme val="minor"/>
    </font>
    <font>
      <b/>
      <sz val="11"/>
      <color theme="1"/>
      <name val="Lato"/>
      <family val="2"/>
    </font>
    <font>
      <b/>
      <sz val="16"/>
      <color theme="0"/>
      <name val="Calibri"/>
      <family val="2"/>
      <scheme val="minor"/>
    </font>
    <font>
      <b/>
      <u/>
      <sz val="16"/>
      <color rgb="FF75DEFF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u/>
      <sz val="11"/>
      <color theme="10"/>
      <name val="Arial Narrow"/>
      <family val="2"/>
    </font>
    <font>
      <b/>
      <sz val="11"/>
      <color theme="0"/>
      <name val="Arial Narrow"/>
      <family val="2"/>
    </font>
    <font>
      <b/>
      <sz val="9"/>
      <color theme="0"/>
      <name val="Arial Narrow"/>
      <family val="2"/>
    </font>
    <font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000000"/>
      <name val="Lato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 tint="-0.499984740745262"/>
      <name val="Lato"/>
      <family val="2"/>
    </font>
    <font>
      <b/>
      <sz val="22"/>
      <color theme="0"/>
      <name val="Lato"/>
      <family val="2"/>
    </font>
    <font>
      <sz val="22"/>
      <color theme="1"/>
      <name val="Calibri"/>
      <family val="2"/>
      <scheme val="minor"/>
    </font>
    <font>
      <i/>
      <sz val="11"/>
      <color theme="1"/>
      <name val="Lato"/>
      <family val="2"/>
    </font>
    <font>
      <sz val="10.5"/>
      <color theme="1"/>
      <name val="Arial Narrow"/>
      <family val="2"/>
    </font>
    <font>
      <sz val="10"/>
      <color theme="1"/>
      <name val="Arial Narrow"/>
      <family val="2"/>
    </font>
    <font>
      <b/>
      <u/>
      <sz val="12"/>
      <color rgb="FF75DEFF"/>
      <name val="Calibri"/>
      <family val="2"/>
      <scheme val="minor"/>
    </font>
    <font>
      <sz val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theme="1"/>
      <name val="Arial Narrow"/>
      <family val="2"/>
    </font>
    <font>
      <b/>
      <u/>
      <sz val="11"/>
      <color theme="4"/>
      <name val="Calibri"/>
      <family val="2"/>
      <scheme val="minor"/>
    </font>
    <font>
      <sz val="12"/>
      <color theme="1"/>
      <name val="Arial Narrow"/>
      <family val="2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E8400"/>
        <bgColor indexed="64"/>
      </patternFill>
    </fill>
    <fill>
      <patternFill patternType="solid">
        <fgColor rgb="FFF9A328"/>
        <bgColor indexed="64"/>
      </patternFill>
    </fill>
    <fill>
      <patternFill patternType="solid">
        <fgColor rgb="FF2E7DC0"/>
        <bgColor indexed="64"/>
      </patternFill>
    </fill>
    <fill>
      <patternFill patternType="solid">
        <fgColor rgb="FF109B80"/>
        <bgColor indexed="64"/>
      </patternFill>
    </fill>
    <fill>
      <patternFill patternType="solid">
        <fgColor rgb="FF828181"/>
        <bgColor indexed="64"/>
      </patternFill>
    </fill>
    <fill>
      <gradientFill degree="45">
        <stop position="0">
          <color rgb="FF00B050"/>
        </stop>
        <stop position="1">
          <color theme="4"/>
        </stop>
      </gradientFill>
    </fill>
    <fill>
      <gradientFill degree="45">
        <stop position="0">
          <color rgb="FF2E7DC0"/>
        </stop>
        <stop position="1">
          <color rgb="FF3F12BE"/>
        </stop>
      </gradient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gradientFill degree="45">
        <stop position="0">
          <color rgb="FF572DA3"/>
        </stop>
        <stop position="1">
          <color rgb="FFCA06CF"/>
        </stop>
      </gradientFill>
    </fill>
    <fill>
      <gradientFill degree="45">
        <stop position="0">
          <color rgb="FFD600AD"/>
        </stop>
        <stop position="1">
          <color rgb="FFFF1919"/>
        </stop>
      </gradientFill>
    </fill>
    <fill>
      <patternFill patternType="solid">
        <fgColor rgb="FFFE9700"/>
        <bgColor indexed="64"/>
      </patternFill>
    </fill>
    <fill>
      <gradientFill degree="45">
        <stop position="0">
          <color rgb="FFFF0000"/>
        </stop>
        <stop position="1">
          <color rgb="FFFE9700"/>
        </stop>
      </gradientFill>
    </fill>
    <fill>
      <gradientFill degree="45">
        <stop position="0">
          <color rgb="FFFE9700"/>
        </stop>
        <stop position="1">
          <color rgb="FFFFFF00"/>
        </stop>
      </gradientFill>
    </fill>
    <fill>
      <gradientFill degree="45">
        <stop position="0">
          <color rgb="FFFFFF00"/>
        </stop>
        <stop position="1">
          <color rgb="FF92D050"/>
        </stop>
      </gradientFill>
    </fill>
    <fill>
      <gradientFill degree="45">
        <stop position="0">
          <color rgb="FF75DEFF"/>
        </stop>
        <stop position="1">
          <color rgb="FF92D050"/>
        </stop>
      </gradientFill>
    </fill>
    <fill>
      <gradientFill degree="45">
        <stop position="0">
          <color theme="5" tint="-0.49803155613879818"/>
        </stop>
        <stop position="1">
          <color theme="7" tint="-0.25098422193060094"/>
        </stop>
      </gradientFill>
    </fill>
    <fill>
      <gradientFill degree="45">
        <stop position="0">
          <color rgb="FFCA06CF"/>
        </stop>
        <stop position="1">
          <color rgb="FFFF0000"/>
        </stop>
      </gradientFill>
    </fill>
    <fill>
      <gradientFill degree="45">
        <stop position="0">
          <color theme="0" tint="-5.0965910824915313E-2"/>
        </stop>
        <stop position="1">
          <color theme="0" tint="-0.34900967436750391"/>
        </stop>
      </gradientFill>
    </fill>
    <fill>
      <gradientFill degree="45">
        <stop position="0">
          <color theme="1"/>
        </stop>
        <stop position="1">
          <color theme="0" tint="-0.49803155613879818"/>
        </stop>
      </gradient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26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/>
      <bottom style="thick">
        <color theme="0"/>
      </bottom>
      <diagonal/>
    </border>
    <border>
      <left style="thick">
        <color rgb="FF0070C0"/>
      </left>
      <right style="thick">
        <color rgb="FF0070C0"/>
      </right>
      <top/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ck">
        <color theme="0"/>
      </bottom>
      <diagonal/>
    </border>
    <border>
      <left style="thick">
        <color rgb="FF7030A0"/>
      </left>
      <right style="thick">
        <color rgb="FF7030A0"/>
      </right>
      <top/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ck">
        <color rgb="FFC00000"/>
      </right>
      <top/>
      <bottom style="thick">
        <color theme="0"/>
      </bottom>
      <diagonal/>
    </border>
    <border>
      <left style="thick">
        <color rgb="FFC00000"/>
      </left>
      <right style="thick">
        <color rgb="FFC00000"/>
      </right>
      <top/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ck">
        <color rgb="FFFE9700"/>
      </top>
      <bottom/>
      <diagonal/>
    </border>
    <border>
      <left style="thick">
        <color rgb="FFFE9700"/>
      </left>
      <right style="thick">
        <color rgb="FFFE9700"/>
      </right>
      <top/>
      <bottom style="thick">
        <color theme="0"/>
      </bottom>
      <diagonal/>
    </border>
    <border>
      <left style="thick">
        <color rgb="FFFE9700"/>
      </left>
      <right style="thick">
        <color rgb="FFFE9700"/>
      </right>
      <top/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theme="7" tint="0.39994506668294322"/>
      </top>
      <bottom/>
      <diagonal/>
    </border>
    <border>
      <left style="thick">
        <color theme="7" tint="0.39994506668294322"/>
      </left>
      <right style="thick">
        <color theme="7" tint="0.39994506668294322"/>
      </right>
      <top/>
      <bottom style="thick">
        <color theme="0"/>
      </bottom>
      <diagonal/>
    </border>
    <border>
      <left style="thick">
        <color theme="7" tint="0.39994506668294322"/>
      </left>
      <right style="thick">
        <color theme="7" tint="0.39994506668294322"/>
      </right>
      <top/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n">
        <color theme="2" tint="-0.499984740745262"/>
      </bottom>
      <diagonal/>
    </border>
    <border>
      <left/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0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/>
      <bottom style="thin">
        <color theme="2" tint="-0.499984740745262"/>
      </bottom>
      <diagonal/>
    </border>
    <border>
      <left style="thin">
        <color auto="1"/>
      </left>
      <right/>
      <top style="thick">
        <color theme="0"/>
      </top>
      <bottom style="thin">
        <color theme="2" tint="-0.499984740745262"/>
      </bottom>
      <diagonal/>
    </border>
    <border>
      <left/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/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/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/>
      <right style="thin">
        <color theme="1"/>
      </right>
      <top/>
      <bottom style="thin">
        <color theme="2" tint="-0.499984740745262"/>
      </bottom>
      <diagonal/>
    </border>
    <border>
      <left/>
      <right/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 style="thin">
        <color theme="2" tint="-0.499984740745262"/>
      </top>
      <bottom/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rgb="FF0070C0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rgb="FF7030A0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rgb="FFC00000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rgb="FFFE9700"/>
      </bottom>
      <diagonal/>
    </border>
    <border>
      <left style="thick">
        <color rgb="FFFFC000"/>
      </left>
      <right style="thick">
        <color rgb="FFFFC000"/>
      </right>
      <top style="thin">
        <color theme="2" tint="-0.499984740745262"/>
      </top>
      <bottom style="thick">
        <color rgb="FFFFC000"/>
      </bottom>
      <diagonal/>
    </border>
    <border>
      <left style="thick">
        <color theme="0"/>
      </left>
      <right style="thick">
        <color theme="0"/>
      </right>
      <top style="thin">
        <color theme="2" tint="-0.499984740745262"/>
      </top>
      <bottom/>
      <diagonal/>
    </border>
    <border>
      <left style="thin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theme="2" tint="-0.499984740745262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ck">
        <color theme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/>
      <diagonal/>
    </border>
    <border>
      <left/>
      <right/>
      <top style="thick">
        <color auto="1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auto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auto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/>
      <diagonal/>
    </border>
    <border>
      <left style="thick">
        <color rgb="FFFE9700"/>
      </left>
      <right style="thick">
        <color rgb="FFFE9700"/>
      </right>
      <top style="thick">
        <color auto="1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auto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/>
      <diagonal/>
    </border>
    <border>
      <left/>
      <right/>
      <top style="thick">
        <color theme="1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theme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theme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 style="thick">
        <color auto="1"/>
      </left>
      <right style="thin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/>
      <diagonal/>
    </border>
    <border>
      <left style="thick">
        <color rgb="FF7030A0"/>
      </left>
      <right style="thick">
        <color rgb="FF7030A0"/>
      </right>
      <top style="thick">
        <color theme="1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/>
      <diagonal/>
    </border>
    <border>
      <left style="thick">
        <color theme="1"/>
      </left>
      <right style="thin">
        <color theme="1"/>
      </right>
      <top/>
      <bottom/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ck">
        <color auto="1"/>
      </bottom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theme="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/>
      <diagonal/>
    </border>
    <border>
      <left style="thick">
        <color theme="9" tint="-0.24994659260841701"/>
      </left>
      <right/>
      <top style="thick">
        <color auto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auto="1"/>
      </top>
      <bottom style="thin">
        <color theme="2" tint="-0.499984740745262"/>
      </bottom>
      <diagonal/>
    </border>
    <border>
      <left/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ck">
        <color auto="1"/>
      </bottom>
      <diagonal/>
    </border>
    <border>
      <left style="thick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 style="thick">
        <color theme="1"/>
      </right>
      <top/>
      <bottom style="thick">
        <color auto="1"/>
      </bottom>
      <diagonal/>
    </border>
    <border>
      <left/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auto="1"/>
      </top>
      <bottom/>
      <diagonal/>
    </border>
    <border>
      <left/>
      <right/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/>
      <diagonal/>
    </border>
    <border>
      <left/>
      <right/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ck">
        <color auto="1"/>
      </bottom>
      <diagonal/>
    </border>
    <border>
      <left style="thick">
        <color theme="4"/>
      </left>
      <right style="thick">
        <color theme="4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/>
      <diagonal/>
    </border>
    <border>
      <left style="thin">
        <color theme="1"/>
      </left>
      <right style="thick">
        <color theme="9" tint="-0.2499465926084170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9" tint="-0.24994659260841701"/>
      </right>
      <top/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rgb="FF0070C0"/>
      </right>
      <top style="thin">
        <color theme="2" tint="-0.499984740745262"/>
      </top>
      <bottom/>
      <diagonal/>
    </border>
    <border>
      <left style="thin">
        <color auto="1"/>
      </left>
      <right style="thick">
        <color rgb="FF0070C0"/>
      </right>
      <top/>
      <bottom/>
      <diagonal/>
    </border>
    <border>
      <left style="thin">
        <color auto="1"/>
      </left>
      <right style="thick">
        <color rgb="FF0070C0"/>
      </right>
      <top/>
      <bottom style="thick">
        <color theme="1"/>
      </bottom>
      <diagonal/>
    </border>
    <border>
      <left style="thin">
        <color auto="1"/>
      </left>
      <right/>
      <top style="thick">
        <color theme="1"/>
      </top>
      <bottom/>
      <diagonal/>
    </border>
    <border>
      <left style="thin">
        <color auto="1"/>
      </left>
      <right/>
      <top/>
      <bottom style="thick">
        <color theme="1"/>
      </bottom>
      <diagonal/>
    </border>
    <border>
      <left style="thin">
        <color auto="1"/>
      </left>
      <right style="thick">
        <color rgb="FF0070C0"/>
      </right>
      <top style="thick">
        <color theme="1"/>
      </top>
      <bottom/>
      <diagonal/>
    </border>
    <border>
      <left style="thin">
        <color auto="1"/>
      </left>
      <right style="thick">
        <color rgb="FF0070C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7030A0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rgb="FF7030A0"/>
      </right>
      <top/>
      <bottom/>
      <diagonal/>
    </border>
    <border>
      <left style="thin">
        <color indexed="64"/>
      </left>
      <right style="thick">
        <color rgb="FF7030A0"/>
      </right>
      <top/>
      <bottom style="thick">
        <color theme="1"/>
      </bottom>
      <diagonal/>
    </border>
    <border>
      <left style="thin">
        <color indexed="64"/>
      </left>
      <right style="thick">
        <color rgb="FF7030A0"/>
      </right>
      <top style="thick">
        <color theme="1"/>
      </top>
      <bottom/>
      <diagonal/>
    </border>
    <border>
      <left style="thin">
        <color indexed="64"/>
      </left>
      <right style="thick">
        <color rgb="FF7030A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C00000"/>
      </right>
      <top style="thick">
        <color theme="1"/>
      </top>
      <bottom/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n">
        <color indexed="64"/>
      </left>
      <right style="thick">
        <color rgb="FFC000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C00000"/>
      </right>
      <top/>
      <bottom style="thick">
        <color theme="1"/>
      </bottom>
      <diagonal/>
    </border>
    <border>
      <left style="thin">
        <color indexed="64"/>
      </left>
      <right style="thick">
        <color rgb="FFC00000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ck">
        <color auto="1"/>
      </bottom>
      <diagonal/>
    </border>
    <border>
      <left style="thin">
        <color indexed="64"/>
      </left>
      <right style="thin">
        <color theme="1"/>
      </right>
      <top style="thick">
        <color auto="1"/>
      </top>
      <bottom/>
      <diagonal/>
    </border>
    <border>
      <left style="thin">
        <color indexed="64"/>
      </left>
      <right style="thick">
        <color rgb="FFFE9700"/>
      </right>
      <top style="thick">
        <color auto="1"/>
      </top>
      <bottom/>
      <diagonal/>
    </border>
    <border>
      <left style="thin">
        <color indexed="64"/>
      </left>
      <right style="thick">
        <color rgb="FFFE9700"/>
      </right>
      <top/>
      <bottom/>
      <diagonal/>
    </border>
    <border>
      <left style="thin">
        <color indexed="64"/>
      </left>
      <right style="thick">
        <color rgb="FFFE97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FE9700"/>
      </right>
      <top/>
      <bottom style="thick">
        <color auto="1"/>
      </bottom>
      <diagonal/>
    </border>
    <border>
      <left style="thin">
        <color indexed="64"/>
      </left>
      <right style="thick">
        <color rgb="FFFE9700"/>
      </right>
      <top style="thin">
        <color theme="2" tint="-0.499984740745262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/>
      <bottom/>
      <diagonal/>
    </border>
    <border>
      <left style="thin">
        <color indexed="64"/>
      </left>
      <right style="thick">
        <color theme="7" tint="0.39994506668294322"/>
      </right>
      <top/>
      <bottom style="thick">
        <color auto="1"/>
      </bottom>
      <diagonal/>
    </border>
    <border>
      <left style="thin">
        <color indexed="64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indexed="64"/>
      </left>
      <right style="thick">
        <color theme="9" tint="-0.24994659260841701"/>
      </right>
      <top/>
      <bottom/>
      <diagonal/>
    </border>
    <border>
      <left style="thin">
        <color indexed="64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indexed="64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/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medium">
        <color indexed="64"/>
      </bottom>
      <diagonal/>
    </border>
    <border>
      <left/>
      <right/>
      <top style="thin">
        <color theme="2" tint="-0.499984740745262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ck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medium">
        <color indexed="64"/>
      </top>
      <bottom style="thin">
        <color theme="2" tint="-0.499984740745262"/>
      </bottom>
      <diagonal/>
    </border>
    <border>
      <left/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/>
      <diagonal/>
    </border>
    <border>
      <left style="thick">
        <color theme="0"/>
      </left>
      <right/>
      <top style="thin">
        <color theme="2" tint="-0.499984740745262"/>
      </top>
      <bottom/>
      <diagonal/>
    </border>
    <border>
      <left/>
      <right style="thick">
        <color theme="0"/>
      </right>
      <top style="thin">
        <color theme="2" tint="-0.499984740745262"/>
      </top>
      <bottom/>
      <diagonal/>
    </border>
    <border>
      <left style="thin">
        <color theme="1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auto="1"/>
      </top>
      <bottom/>
      <diagonal/>
    </border>
    <border>
      <left/>
      <right style="thin">
        <color theme="1"/>
      </right>
      <top/>
      <bottom/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859">
    <xf numFmtId="0" fontId="0" fillId="0" borderId="0" xfId="0"/>
    <xf numFmtId="0" fontId="4" fillId="2" borderId="0" xfId="0" applyFont="1" applyFill="1"/>
    <xf numFmtId="0" fontId="2" fillId="2" borderId="0" xfId="0" applyFont="1" applyFill="1"/>
    <xf numFmtId="0" fontId="4" fillId="2" borderId="1" xfId="0" applyFont="1" applyFill="1" applyBorder="1"/>
    <xf numFmtId="0" fontId="6" fillId="2" borderId="0" xfId="0" applyFont="1" applyFill="1"/>
    <xf numFmtId="0" fontId="6" fillId="3" borderId="0" xfId="0" applyFont="1" applyFill="1"/>
    <xf numFmtId="0" fontId="6" fillId="4" borderId="0" xfId="0" applyFont="1" applyFill="1"/>
    <xf numFmtId="0" fontId="6" fillId="5" borderId="0" xfId="0" applyFont="1" applyFill="1"/>
    <xf numFmtId="0" fontId="1" fillId="9" borderId="0" xfId="0" applyFont="1" applyFill="1"/>
    <xf numFmtId="0" fontId="1" fillId="8" borderId="0" xfId="0" applyFont="1" applyFill="1"/>
    <xf numFmtId="0" fontId="1" fillId="7" borderId="0" xfId="0" applyFont="1" applyFill="1"/>
    <xf numFmtId="0" fontId="1" fillId="6" borderId="0" xfId="0" applyFont="1" applyFill="1"/>
    <xf numFmtId="0" fontId="7" fillId="6" borderId="0" xfId="0" applyFont="1" applyFill="1"/>
    <xf numFmtId="0" fontId="7" fillId="7" borderId="0" xfId="0" applyFont="1" applyFill="1"/>
    <xf numFmtId="0" fontId="7" fillId="8" borderId="0" xfId="0" applyFont="1" applyFill="1"/>
    <xf numFmtId="0" fontId="7" fillId="9" borderId="0" xfId="0" applyFont="1" applyFill="1"/>
    <xf numFmtId="0" fontId="1" fillId="0" borderId="0" xfId="0" applyFont="1"/>
    <xf numFmtId="0" fontId="11" fillId="0" borderId="0" xfId="2"/>
    <xf numFmtId="0" fontId="8" fillId="0" borderId="0" xfId="0" applyFont="1" applyAlignment="1">
      <alignment horizontal="center"/>
    </xf>
    <xf numFmtId="0" fontId="13" fillId="0" borderId="0" xfId="0" applyFont="1"/>
    <xf numFmtId="0" fontId="0" fillId="0" borderId="3" xfId="0" applyBorder="1"/>
    <xf numFmtId="0" fontId="0" fillId="0" borderId="4" xfId="0" applyBorder="1"/>
    <xf numFmtId="0" fontId="18" fillId="12" borderId="4" xfId="2" applyFont="1" applyFill="1" applyBorder="1"/>
    <xf numFmtId="0" fontId="0" fillId="12" borderId="4" xfId="0" applyFill="1" applyBorder="1"/>
    <xf numFmtId="0" fontId="18" fillId="0" borderId="6" xfId="2" applyFont="1" applyBorder="1"/>
    <xf numFmtId="0" fontId="0" fillId="0" borderId="6" xfId="0" applyBorder="1"/>
    <xf numFmtId="0" fontId="18" fillId="12" borderId="7" xfId="2" applyFont="1" applyFill="1" applyBorder="1"/>
    <xf numFmtId="0" fontId="0" fillId="12" borderId="7" xfId="0" applyFill="1" applyBorder="1"/>
    <xf numFmtId="0" fontId="18" fillId="0" borderId="7" xfId="2" applyFont="1" applyBorder="1"/>
    <xf numFmtId="0" fontId="0" fillId="12" borderId="5" xfId="0" applyFill="1" applyBorder="1"/>
    <xf numFmtId="0" fontId="15" fillId="2" borderId="0" xfId="0" applyFont="1" applyFill="1"/>
    <xf numFmtId="0" fontId="0" fillId="2" borderId="0" xfId="0" applyFill="1"/>
    <xf numFmtId="0" fontId="25" fillId="2" borderId="0" xfId="0" applyFont="1" applyFill="1"/>
    <xf numFmtId="0" fontId="25" fillId="2" borderId="0" xfId="2" applyFont="1" applyFill="1" applyBorder="1"/>
    <xf numFmtId="0" fontId="27" fillId="2" borderId="0" xfId="0" applyFont="1" applyFill="1" applyAlignment="1">
      <alignment horizontal="left" vertical="center"/>
    </xf>
    <xf numFmtId="0" fontId="29" fillId="2" borderId="0" xfId="0" applyFont="1" applyFill="1"/>
    <xf numFmtId="0" fontId="30" fillId="2" borderId="0" xfId="0" applyFont="1" applyFill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31" fillId="2" borderId="0" xfId="2" applyFont="1" applyFill="1" applyAlignment="1">
      <alignment horizontal="left" vertical="center"/>
    </xf>
    <xf numFmtId="0" fontId="15" fillId="13" borderId="0" xfId="0" applyFont="1" applyFill="1"/>
    <xf numFmtId="0" fontId="21" fillId="13" borderId="0" xfId="0" applyFont="1" applyFill="1"/>
    <xf numFmtId="0" fontId="0" fillId="13" borderId="0" xfId="0" applyFill="1"/>
    <xf numFmtId="0" fontId="10" fillId="13" borderId="0" xfId="0" applyFont="1" applyFill="1"/>
    <xf numFmtId="0" fontId="20" fillId="13" borderId="0" xfId="0" applyFont="1" applyFill="1"/>
    <xf numFmtId="0" fontId="33" fillId="13" borderId="0" xfId="2" applyFont="1" applyFill="1"/>
    <xf numFmtId="0" fontId="34" fillId="13" borderId="0" xfId="0" applyFont="1" applyFill="1"/>
    <xf numFmtId="0" fontId="15" fillId="0" borderId="0" xfId="0" applyFont="1"/>
    <xf numFmtId="0" fontId="27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right"/>
    </xf>
    <xf numFmtId="0" fontId="37" fillId="14" borderId="0" xfId="0" applyFont="1" applyFill="1" applyAlignment="1">
      <alignment horizontal="left" vertical="center"/>
    </xf>
    <xf numFmtId="0" fontId="12" fillId="0" borderId="9" xfId="2" applyFont="1" applyBorder="1"/>
    <xf numFmtId="0" fontId="12" fillId="12" borderId="10" xfId="2" applyFont="1" applyFill="1" applyBorder="1"/>
    <xf numFmtId="0" fontId="12" fillId="0" borderId="10" xfId="2" applyFont="1" applyBorder="1"/>
    <xf numFmtId="0" fontId="12" fillId="0" borderId="3" xfId="2" applyFont="1" applyBorder="1"/>
    <xf numFmtId="0" fontId="12" fillId="12" borderId="4" xfId="2" applyFont="1" applyFill="1" applyBorder="1"/>
    <xf numFmtId="0" fontId="12" fillId="0" borderId="4" xfId="2" applyFont="1" applyBorder="1"/>
    <xf numFmtId="0" fontId="12" fillId="12" borderId="5" xfId="2" applyFont="1" applyFill="1" applyBorder="1"/>
    <xf numFmtId="0" fontId="39" fillId="2" borderId="0" xfId="0" applyFont="1" applyFill="1"/>
    <xf numFmtId="0" fontId="40" fillId="2" borderId="0" xfId="0" applyFont="1" applyFill="1"/>
    <xf numFmtId="164" fontId="0" fillId="12" borderId="4" xfId="0" applyNumberFormat="1" applyFill="1" applyBorder="1"/>
    <xf numFmtId="0" fontId="41" fillId="13" borderId="0" xfId="2" applyFont="1" applyFill="1" applyBorder="1"/>
    <xf numFmtId="0" fontId="42" fillId="2" borderId="0" xfId="0" applyFont="1" applyFill="1"/>
    <xf numFmtId="0" fontId="43" fillId="2" borderId="0" xfId="0" applyFont="1" applyFill="1"/>
    <xf numFmtId="0" fontId="43" fillId="0" borderId="0" xfId="0" applyFont="1"/>
    <xf numFmtId="0" fontId="42" fillId="13" borderId="0" xfId="0" applyFont="1" applyFill="1"/>
    <xf numFmtId="0" fontId="2" fillId="13" borderId="0" xfId="0" applyFont="1" applyFill="1"/>
    <xf numFmtId="0" fontId="26" fillId="2" borderId="0" xfId="0" applyFont="1" applyFill="1" applyAlignment="1">
      <alignment horizontal="left" vertical="center"/>
    </xf>
    <xf numFmtId="164" fontId="36" fillId="0" borderId="6" xfId="0" applyNumberFormat="1" applyFont="1" applyBorder="1" applyAlignment="1">
      <alignment horizontal="center" vertical="center"/>
    </xf>
    <xf numFmtId="164" fontId="36" fillId="12" borderId="6" xfId="0" applyNumberFormat="1" applyFont="1" applyFill="1" applyBorder="1" applyAlignment="1">
      <alignment horizontal="center" vertical="center"/>
    </xf>
    <xf numFmtId="0" fontId="9" fillId="9" borderId="13" xfId="0" applyFont="1" applyFill="1" applyBorder="1"/>
    <xf numFmtId="0" fontId="1" fillId="9" borderId="13" xfId="0" applyFont="1" applyFill="1" applyBorder="1"/>
    <xf numFmtId="0" fontId="1" fillId="2" borderId="19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2" fontId="1" fillId="9" borderId="15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0" fontId="0" fillId="13" borderId="7" xfId="0" applyFill="1" applyBorder="1"/>
    <xf numFmtId="0" fontId="0" fillId="12" borderId="6" xfId="0" applyFill="1" applyBorder="1"/>
    <xf numFmtId="0" fontId="0" fillId="12" borderId="3" xfId="0" applyFill="1" applyBorder="1"/>
    <xf numFmtId="0" fontId="4" fillId="2" borderId="5" xfId="0" applyFont="1" applyFill="1" applyBorder="1"/>
    <xf numFmtId="0" fontId="14" fillId="0" borderId="0" xfId="0" applyFont="1" applyAlignment="1">
      <alignment horizontal="center" vertical="top"/>
    </xf>
    <xf numFmtId="0" fontId="0" fillId="0" borderId="0" xfId="0" applyAlignment="1">
      <alignment horizontal="right"/>
    </xf>
    <xf numFmtId="0" fontId="44" fillId="2" borderId="0" xfId="0" applyFont="1" applyFill="1"/>
    <xf numFmtId="0" fontId="30" fillId="2" borderId="0" xfId="2" applyFont="1" applyFill="1" applyBorder="1" applyAlignment="1">
      <alignment horizontal="right"/>
    </xf>
    <xf numFmtId="0" fontId="32" fillId="2" borderId="0" xfId="0" applyFont="1" applyFill="1" applyAlignment="1">
      <alignment horizontal="right" vertical="center" wrapText="1"/>
    </xf>
    <xf numFmtId="0" fontId="45" fillId="9" borderId="15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top"/>
    </xf>
    <xf numFmtId="0" fontId="11" fillId="0" borderId="4" xfId="2" applyBorder="1" applyAlignment="1">
      <alignment wrapText="1"/>
    </xf>
    <xf numFmtId="0" fontId="11" fillId="12" borderId="4" xfId="2" applyFill="1" applyBorder="1" applyAlignment="1">
      <alignment wrapText="1"/>
    </xf>
    <xf numFmtId="2" fontId="1" fillId="9" borderId="17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164" fontId="36" fillId="12" borderId="26" xfId="0" applyNumberFormat="1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164" fontId="36" fillId="0" borderId="29" xfId="0" applyNumberFormat="1" applyFont="1" applyBorder="1" applyAlignment="1">
      <alignment horizontal="center" vertical="center"/>
    </xf>
    <xf numFmtId="164" fontId="36" fillId="12" borderId="30" xfId="0" applyNumberFormat="1" applyFont="1" applyFill="1" applyBorder="1" applyAlignment="1">
      <alignment horizontal="center" vertical="center"/>
    </xf>
    <xf numFmtId="0" fontId="1" fillId="26" borderId="27" xfId="0" applyFont="1" applyFill="1" applyBorder="1" applyAlignment="1">
      <alignment horizontal="center" vertical="center"/>
    </xf>
    <xf numFmtId="164" fontId="36" fillId="0" borderId="30" xfId="0" applyNumberFormat="1" applyFont="1" applyBorder="1" applyAlignment="1">
      <alignment horizontal="center" vertical="center"/>
    </xf>
    <xf numFmtId="164" fontId="36" fillId="0" borderId="26" xfId="0" applyNumberFormat="1" applyFont="1" applyBorder="1" applyAlignment="1">
      <alignment horizontal="center" vertical="center"/>
    </xf>
    <xf numFmtId="0" fontId="1" fillId="27" borderId="3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12" borderId="34" xfId="0" applyNumberFormat="1" applyFont="1" applyFill="1" applyBorder="1" applyAlignment="1">
      <alignment horizontal="center" vertical="center"/>
    </xf>
    <xf numFmtId="164" fontId="36" fillId="0" borderId="34" xfId="0" applyNumberFormat="1" applyFont="1" applyBorder="1" applyAlignment="1">
      <alignment horizontal="center" vertical="center"/>
    </xf>
    <xf numFmtId="165" fontId="36" fillId="12" borderId="34" xfId="0" applyNumberFormat="1" applyFont="1" applyFill="1" applyBorder="1" applyAlignment="1">
      <alignment horizontal="center" vertical="center"/>
    </xf>
    <xf numFmtId="165" fontId="36" fillId="0" borderId="34" xfId="0" applyNumberFormat="1" applyFont="1" applyBorder="1" applyAlignment="1">
      <alignment horizontal="center" vertical="center"/>
    </xf>
    <xf numFmtId="0" fontId="1" fillId="28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164" fontId="36" fillId="0" borderId="37" xfId="0" applyNumberFormat="1" applyFont="1" applyBorder="1" applyAlignment="1">
      <alignment horizontal="center" vertical="center"/>
    </xf>
    <xf numFmtId="164" fontId="36" fillId="12" borderId="38" xfId="0" applyNumberFormat="1" applyFont="1" applyFill="1" applyBorder="1" applyAlignment="1">
      <alignment horizontal="center" vertical="center"/>
    </xf>
    <xf numFmtId="164" fontId="36" fillId="0" borderId="38" xfId="0" applyNumberFormat="1" applyFont="1" applyBorder="1" applyAlignment="1">
      <alignment horizontal="center" vertical="center"/>
    </xf>
    <xf numFmtId="0" fontId="1" fillId="17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164" fontId="36" fillId="0" borderId="41" xfId="0" applyNumberFormat="1" applyFont="1" applyBorder="1" applyAlignment="1">
      <alignment horizontal="center" vertical="center"/>
    </xf>
    <xf numFmtId="164" fontId="36" fillId="12" borderId="42" xfId="0" applyNumberFormat="1" applyFont="1" applyFill="1" applyBorder="1" applyAlignment="1">
      <alignment horizontal="center" vertical="center"/>
    </xf>
    <xf numFmtId="164" fontId="36" fillId="0" borderId="42" xfId="0" applyNumberFormat="1" applyFont="1" applyBorder="1" applyAlignment="1">
      <alignment horizontal="center" vertical="center"/>
    </xf>
    <xf numFmtId="0" fontId="36" fillId="29" borderId="43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164" fontId="36" fillId="0" borderId="45" xfId="0" applyNumberFormat="1" applyFont="1" applyBorder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164" fontId="36" fillId="0" borderId="46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47" xfId="0" applyFont="1" applyFill="1" applyBorder="1"/>
    <xf numFmtId="0" fontId="0" fillId="0" borderId="1" xfId="0" applyBorder="1"/>
    <xf numFmtId="0" fontId="4" fillId="5" borderId="1" xfId="0" applyFont="1" applyFill="1" applyBorder="1"/>
    <xf numFmtId="0" fontId="46" fillId="2" borderId="15" xfId="2" applyFont="1" applyFill="1" applyBorder="1" applyAlignment="1">
      <alignment horizontal="center" vertical="center"/>
    </xf>
    <xf numFmtId="0" fontId="9" fillId="9" borderId="13" xfId="0" applyFont="1" applyFill="1" applyBorder="1" applyAlignment="1">
      <alignment wrapText="1"/>
    </xf>
    <xf numFmtId="0" fontId="1" fillId="9" borderId="13" xfId="0" applyFont="1" applyFill="1" applyBorder="1" applyAlignment="1">
      <alignment wrapText="1"/>
    </xf>
    <xf numFmtId="0" fontId="1" fillId="2" borderId="19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9" borderId="19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wrapText="1"/>
    </xf>
    <xf numFmtId="0" fontId="1" fillId="9" borderId="15" xfId="0" applyFont="1" applyFill="1" applyBorder="1" applyAlignment="1">
      <alignment horizontal="center" wrapText="1"/>
    </xf>
    <xf numFmtId="0" fontId="1" fillId="2" borderId="19" xfId="0" applyFont="1" applyFill="1" applyBorder="1" applyAlignment="1">
      <alignment horizontal="center" wrapText="1"/>
    </xf>
    <xf numFmtId="0" fontId="1" fillId="9" borderId="13" xfId="0" applyFont="1" applyFill="1" applyBorder="1" applyAlignment="1">
      <alignment horizontal="center" wrapText="1"/>
    </xf>
    <xf numFmtId="0" fontId="1" fillId="9" borderId="19" xfId="0" applyFont="1" applyFill="1" applyBorder="1" applyAlignment="1">
      <alignment horizontal="center" wrapText="1"/>
    </xf>
    <xf numFmtId="2" fontId="1" fillId="9" borderId="17" xfId="0" applyNumberFormat="1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2" fontId="47" fillId="9" borderId="15" xfId="0" applyNumberFormat="1" applyFont="1" applyFill="1" applyBorder="1" applyAlignment="1">
      <alignment horizontal="center" vertical="center" wrapText="1"/>
    </xf>
    <xf numFmtId="0" fontId="47" fillId="2" borderId="15" xfId="0" applyFont="1" applyFill="1" applyBorder="1" applyAlignment="1">
      <alignment vertical="center"/>
    </xf>
    <xf numFmtId="0" fontId="47" fillId="9" borderId="15" xfId="0" applyFont="1" applyFill="1" applyBorder="1" applyAlignment="1">
      <alignment horizontal="center" vertical="center" wrapText="1"/>
    </xf>
    <xf numFmtId="0" fontId="11" fillId="0" borderId="3" xfId="2" applyBorder="1" applyAlignment="1">
      <alignment wrapText="1"/>
    </xf>
    <xf numFmtId="0" fontId="48" fillId="5" borderId="0" xfId="0" applyFont="1" applyFill="1"/>
    <xf numFmtId="0" fontId="49" fillId="0" borderId="9" xfId="0" applyFont="1" applyBorder="1"/>
    <xf numFmtId="0" fontId="49" fillId="12" borderId="10" xfId="0" applyFont="1" applyFill="1" applyBorder="1"/>
    <xf numFmtId="0" fontId="49" fillId="0" borderId="10" xfId="0" applyFont="1" applyBorder="1"/>
    <xf numFmtId="0" fontId="48" fillId="4" borderId="0" xfId="0" applyFont="1" applyFill="1"/>
    <xf numFmtId="0" fontId="49" fillId="0" borderId="3" xfId="0" applyFont="1" applyBorder="1"/>
    <xf numFmtId="0" fontId="49" fillId="12" borderId="4" xfId="0" applyFont="1" applyFill="1" applyBorder="1"/>
    <xf numFmtId="0" fontId="49" fillId="0" borderId="4" xfId="0" applyFont="1" applyBorder="1"/>
    <xf numFmtId="0" fontId="49" fillId="12" borderId="5" xfId="0" applyFont="1" applyFill="1" applyBorder="1"/>
    <xf numFmtId="0" fontId="48" fillId="3" borderId="0" xfId="0" applyFont="1" applyFill="1"/>
    <xf numFmtId="0" fontId="49" fillId="0" borderId="6" xfId="0" applyFont="1" applyBorder="1"/>
    <xf numFmtId="0" fontId="48" fillId="2" borderId="0" xfId="0" applyFont="1" applyFill="1"/>
    <xf numFmtId="0" fontId="48" fillId="2" borderId="22" xfId="0" applyFont="1" applyFill="1" applyBorder="1"/>
    <xf numFmtId="0" fontId="48" fillId="2" borderId="1" xfId="0" applyFont="1" applyFill="1" applyBorder="1"/>
    <xf numFmtId="0" fontId="48" fillId="2" borderId="2" xfId="0" applyFont="1" applyFill="1" applyBorder="1"/>
    <xf numFmtId="0" fontId="50" fillId="2" borderId="0" xfId="0" applyFont="1" applyFill="1"/>
    <xf numFmtId="0" fontId="50" fillId="2" borderId="22" xfId="0" applyFont="1" applyFill="1" applyBorder="1"/>
    <xf numFmtId="0" fontId="50" fillId="2" borderId="1" xfId="0" applyFont="1" applyFill="1" applyBorder="1"/>
    <xf numFmtId="0" fontId="50" fillId="2" borderId="2" xfId="0" applyFont="1" applyFill="1" applyBorder="1"/>
    <xf numFmtId="0" fontId="51" fillId="2" borderId="0" xfId="0" applyFont="1" applyFill="1" applyAlignment="1">
      <alignment wrapText="1"/>
    </xf>
    <xf numFmtId="0" fontId="50" fillId="2" borderId="1" xfId="0" applyFont="1" applyFill="1" applyBorder="1" applyAlignment="1">
      <alignment wrapText="1"/>
    </xf>
    <xf numFmtId="0" fontId="50" fillId="2" borderId="47" xfId="0" applyFont="1" applyFill="1" applyBorder="1"/>
    <xf numFmtId="0" fontId="50" fillId="2" borderId="3" xfId="0" applyFont="1" applyFill="1" applyBorder="1"/>
    <xf numFmtId="165" fontId="49" fillId="12" borderId="4" xfId="0" applyNumberFormat="1" applyFont="1" applyFill="1" applyBorder="1" applyAlignment="1">
      <alignment horizontal="right"/>
    </xf>
    <xf numFmtId="0" fontId="52" fillId="0" borderId="0" xfId="2" applyFont="1"/>
    <xf numFmtId="0" fontId="11" fillId="12" borderId="4" xfId="2" applyFill="1" applyBorder="1"/>
    <xf numFmtId="0" fontId="12" fillId="12" borderId="49" xfId="2" applyFont="1" applyFill="1" applyBorder="1"/>
    <xf numFmtId="0" fontId="49" fillId="12" borderId="49" xfId="0" applyFont="1" applyFill="1" applyBorder="1"/>
    <xf numFmtId="164" fontId="49" fillId="12" borderId="49" xfId="0" applyNumberFormat="1" applyFont="1" applyFill="1" applyBorder="1" applyAlignment="1">
      <alignment horizontal="center" vertical="center"/>
    </xf>
    <xf numFmtId="165" fontId="49" fillId="12" borderId="49" xfId="0" applyNumberFormat="1" applyFont="1" applyFill="1" applyBorder="1" applyAlignment="1">
      <alignment horizontal="center" vertical="center"/>
    </xf>
    <xf numFmtId="0" fontId="12" fillId="0" borderId="49" xfId="2" applyFont="1" applyBorder="1"/>
    <xf numFmtId="0" fontId="49" fillId="0" borderId="49" xfId="0" applyFont="1" applyBorder="1"/>
    <xf numFmtId="164" fontId="49" fillId="0" borderId="49" xfId="0" applyNumberFormat="1" applyFont="1" applyBorder="1" applyAlignment="1">
      <alignment horizontal="center" vertical="center"/>
    </xf>
    <xf numFmtId="165" fontId="49" fillId="0" borderId="49" xfId="0" applyNumberFormat="1" applyFont="1" applyBorder="1" applyAlignment="1">
      <alignment horizontal="center" vertical="center"/>
    </xf>
    <xf numFmtId="0" fontId="11" fillId="0" borderId="4" xfId="2" applyFill="1" applyBorder="1"/>
    <xf numFmtId="0" fontId="0" fillId="0" borderId="52" xfId="0" applyBorder="1"/>
    <xf numFmtId="164" fontId="0" fillId="12" borderId="52" xfId="0" applyNumberFormat="1" applyFill="1" applyBorder="1"/>
    <xf numFmtId="0" fontId="0" fillId="12" borderId="52" xfId="0" applyFill="1" applyBorder="1"/>
    <xf numFmtId="0" fontId="49" fillId="0" borderId="54" xfId="0" applyFont="1" applyBorder="1"/>
    <xf numFmtId="0" fontId="50" fillId="2" borderId="12" xfId="0" applyFont="1" applyFill="1" applyBorder="1"/>
    <xf numFmtId="0" fontId="53" fillId="2" borderId="0" xfId="0" applyFont="1" applyFill="1" applyAlignment="1">
      <alignment horizontal="center" vertical="center"/>
    </xf>
    <xf numFmtId="0" fontId="54" fillId="2" borderId="14" xfId="0" applyFont="1" applyFill="1" applyBorder="1" applyAlignment="1">
      <alignment horizontal="center" wrapText="1"/>
    </xf>
    <xf numFmtId="0" fontId="54" fillId="2" borderId="13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 wrapText="1"/>
    </xf>
    <xf numFmtId="0" fontId="54" fillId="2" borderId="21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0" fontId="53" fillId="2" borderId="1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3" xfId="0" applyFont="1" applyFill="1" applyBorder="1"/>
    <xf numFmtId="164" fontId="36" fillId="12" borderId="55" xfId="0" applyNumberFormat="1" applyFont="1" applyFill="1" applyBorder="1" applyAlignment="1">
      <alignment horizontal="center" vertical="center"/>
    </xf>
    <xf numFmtId="0" fontId="36" fillId="12" borderId="55" xfId="0" applyFont="1" applyFill="1" applyBorder="1" applyAlignment="1">
      <alignment horizontal="center" vertical="center"/>
    </xf>
    <xf numFmtId="0" fontId="36" fillId="0" borderId="55" xfId="0" applyFont="1" applyBorder="1" applyAlignment="1">
      <alignment horizontal="center" vertical="center"/>
    </xf>
    <xf numFmtId="0" fontId="18" fillId="0" borderId="56" xfId="2" applyFont="1" applyBorder="1"/>
    <xf numFmtId="164" fontId="36" fillId="0" borderId="57" xfId="0" applyNumberFormat="1" applyFont="1" applyBorder="1" applyAlignment="1">
      <alignment horizontal="center" vertical="center"/>
    </xf>
    <xf numFmtId="0" fontId="36" fillId="0" borderId="57" xfId="0" applyFont="1" applyBorder="1" applyAlignment="1">
      <alignment horizontal="center" vertical="center"/>
    </xf>
    <xf numFmtId="0" fontId="18" fillId="12" borderId="56" xfId="2" applyFont="1" applyFill="1" applyBorder="1"/>
    <xf numFmtId="164" fontId="36" fillId="12" borderId="57" xfId="0" applyNumberFormat="1" applyFont="1" applyFill="1" applyBorder="1" applyAlignment="1">
      <alignment horizontal="center" vertical="center"/>
    </xf>
    <xf numFmtId="0" fontId="36" fillId="12" borderId="57" xfId="0" applyFont="1" applyFill="1" applyBorder="1" applyAlignment="1">
      <alignment horizontal="center" vertical="center"/>
    </xf>
    <xf numFmtId="0" fontId="0" fillId="0" borderId="55" xfId="0" applyBorder="1"/>
    <xf numFmtId="164" fontId="36" fillId="0" borderId="55" xfId="0" applyNumberFormat="1" applyFont="1" applyBorder="1" applyAlignment="1">
      <alignment horizontal="center" vertical="center"/>
    </xf>
    <xf numFmtId="164" fontId="36" fillId="12" borderId="56" xfId="0" applyNumberFormat="1" applyFont="1" applyFill="1" applyBorder="1" applyAlignment="1">
      <alignment horizontal="center" vertical="center"/>
    </xf>
    <xf numFmtId="165" fontId="36" fillId="12" borderId="56" xfId="0" applyNumberFormat="1" applyFont="1" applyFill="1" applyBorder="1" applyAlignment="1">
      <alignment horizontal="center" vertical="center"/>
    </xf>
    <xf numFmtId="164" fontId="36" fillId="0" borderId="56" xfId="0" applyNumberFormat="1" applyFont="1" applyBorder="1" applyAlignment="1">
      <alignment horizontal="center" vertical="center"/>
    </xf>
    <xf numFmtId="0" fontId="0" fillId="12" borderId="49" xfId="0" applyFill="1" applyBorder="1"/>
    <xf numFmtId="164" fontId="36" fillId="0" borderId="58" xfId="0" applyNumberFormat="1" applyFont="1" applyBorder="1" applyAlignment="1">
      <alignment horizontal="center" vertical="center"/>
    </xf>
    <xf numFmtId="164" fontId="36" fillId="12" borderId="59" xfId="0" applyNumberFormat="1" applyFont="1" applyFill="1" applyBorder="1" applyAlignment="1">
      <alignment horizontal="center" vertical="center"/>
    </xf>
    <xf numFmtId="164" fontId="36" fillId="0" borderId="59" xfId="0" applyNumberFormat="1" applyFont="1" applyBorder="1" applyAlignment="1">
      <alignment horizontal="center" vertical="center"/>
    </xf>
    <xf numFmtId="164" fontId="36" fillId="12" borderId="61" xfId="0" applyNumberFormat="1" applyFont="1" applyFill="1" applyBorder="1" applyAlignment="1">
      <alignment horizontal="center" vertical="center"/>
    </xf>
    <xf numFmtId="164" fontId="36" fillId="0" borderId="61" xfId="0" applyNumberFormat="1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12" borderId="64" xfId="0" applyFont="1" applyFill="1" applyBorder="1" applyAlignment="1">
      <alignment horizontal="center" vertical="center"/>
    </xf>
    <xf numFmtId="0" fontId="36" fillId="0" borderId="65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164" fontId="36" fillId="12" borderId="64" xfId="0" applyNumberFormat="1" applyFont="1" applyFill="1" applyBorder="1" applyAlignment="1">
      <alignment horizontal="center" vertical="center"/>
    </xf>
    <xf numFmtId="0" fontId="36" fillId="12" borderId="65" xfId="0" applyFont="1" applyFill="1" applyBorder="1" applyAlignment="1">
      <alignment horizontal="center" vertical="center"/>
    </xf>
    <xf numFmtId="164" fontId="36" fillId="0" borderId="64" xfId="0" applyNumberFormat="1" applyFont="1" applyBorder="1" applyAlignment="1">
      <alignment horizontal="center" vertical="center"/>
    </xf>
    <xf numFmtId="164" fontId="36" fillId="0" borderId="65" xfId="0" applyNumberFormat="1" applyFont="1" applyBorder="1" applyAlignment="1">
      <alignment horizontal="center" vertical="center"/>
    </xf>
    <xf numFmtId="164" fontId="36" fillId="12" borderId="65" xfId="0" applyNumberFormat="1" applyFont="1" applyFill="1" applyBorder="1" applyAlignment="1">
      <alignment horizontal="center" vertical="center"/>
    </xf>
    <xf numFmtId="165" fontId="36" fillId="12" borderId="61" xfId="0" applyNumberFormat="1" applyFont="1" applyFill="1" applyBorder="1" applyAlignment="1">
      <alignment horizontal="center" vertical="center"/>
    </xf>
    <xf numFmtId="165" fontId="36" fillId="0" borderId="61" xfId="0" applyNumberFormat="1" applyFont="1" applyBorder="1" applyAlignment="1">
      <alignment horizontal="center" vertical="center"/>
    </xf>
    <xf numFmtId="164" fontId="36" fillId="12" borderId="66" xfId="0" applyNumberFormat="1" applyFont="1" applyFill="1" applyBorder="1" applyAlignment="1">
      <alignment horizontal="center" vertical="center"/>
    </xf>
    <xf numFmtId="164" fontId="36" fillId="0" borderId="66" xfId="0" applyNumberFormat="1" applyFont="1" applyBorder="1" applyAlignment="1">
      <alignment horizontal="center" vertical="center"/>
    </xf>
    <xf numFmtId="164" fontId="36" fillId="12" borderId="7" xfId="0" applyNumberFormat="1" applyFont="1" applyFill="1" applyBorder="1" applyAlignment="1">
      <alignment horizontal="center" vertical="center"/>
    </xf>
    <xf numFmtId="164" fontId="36" fillId="0" borderId="7" xfId="0" applyNumberFormat="1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164" fontId="36" fillId="12" borderId="69" xfId="0" applyNumberFormat="1" applyFont="1" applyFill="1" applyBorder="1" applyAlignment="1">
      <alignment horizontal="center" vertical="center"/>
    </xf>
    <xf numFmtId="165" fontId="36" fillId="12" borderId="70" xfId="0" applyNumberFormat="1" applyFont="1" applyFill="1" applyBorder="1" applyAlignment="1">
      <alignment horizontal="center" vertical="center"/>
    </xf>
    <xf numFmtId="164" fontId="36" fillId="0" borderId="69" xfId="0" applyNumberFormat="1" applyFont="1" applyBorder="1" applyAlignment="1">
      <alignment horizontal="center" vertical="center"/>
    </xf>
    <xf numFmtId="0" fontId="36" fillId="0" borderId="67" xfId="0" applyFont="1" applyBorder="1" applyAlignment="1">
      <alignment horizontal="center" vertical="center"/>
    </xf>
    <xf numFmtId="0" fontId="36" fillId="12" borderId="71" xfId="0" applyFont="1" applyFill="1" applyBorder="1" applyAlignment="1">
      <alignment horizontal="center" vertical="center"/>
    </xf>
    <xf numFmtId="0" fontId="36" fillId="0" borderId="72" xfId="0" applyFont="1" applyBorder="1" applyAlignment="1">
      <alignment horizontal="center" vertical="center"/>
    </xf>
    <xf numFmtId="0" fontId="36" fillId="0" borderId="71" xfId="0" applyFont="1" applyBorder="1" applyAlignment="1">
      <alignment horizontal="center" vertical="center"/>
    </xf>
    <xf numFmtId="164" fontId="36" fillId="12" borderId="71" xfId="0" applyNumberFormat="1" applyFont="1" applyFill="1" applyBorder="1" applyAlignment="1">
      <alignment horizontal="center" vertical="center"/>
    </xf>
    <xf numFmtId="0" fontId="36" fillId="12" borderId="72" xfId="0" applyFont="1" applyFill="1" applyBorder="1" applyAlignment="1">
      <alignment horizontal="center" vertical="center"/>
    </xf>
    <xf numFmtId="164" fontId="36" fillId="0" borderId="71" xfId="0" applyNumberFormat="1" applyFont="1" applyBorder="1" applyAlignment="1">
      <alignment horizontal="center" vertical="center"/>
    </xf>
    <xf numFmtId="164" fontId="36" fillId="0" borderId="72" xfId="0" applyNumberFormat="1" applyFont="1" applyBorder="1" applyAlignment="1">
      <alignment horizontal="center" vertical="center"/>
    </xf>
    <xf numFmtId="164" fontId="36" fillId="12" borderId="72" xfId="0" applyNumberFormat="1" applyFont="1" applyFill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0" fontId="36" fillId="0" borderId="74" xfId="0" applyFont="1" applyBorder="1" applyAlignment="1">
      <alignment horizontal="center" vertical="center"/>
    </xf>
    <xf numFmtId="164" fontId="36" fillId="12" borderId="75" xfId="0" applyNumberFormat="1" applyFont="1" applyFill="1" applyBorder="1" applyAlignment="1">
      <alignment horizontal="center" vertical="center"/>
    </xf>
    <xf numFmtId="165" fontId="36" fillId="12" borderId="76" xfId="0" applyNumberFormat="1" applyFont="1" applyFill="1" applyBorder="1" applyAlignment="1">
      <alignment horizontal="center" vertical="center"/>
    </xf>
    <xf numFmtId="164" fontId="36" fillId="0" borderId="75" xfId="0" applyNumberFormat="1" applyFont="1" applyBorder="1" applyAlignment="1">
      <alignment horizontal="center" vertical="center"/>
    </xf>
    <xf numFmtId="165" fontId="36" fillId="0" borderId="76" xfId="0" applyNumberFormat="1" applyFont="1" applyBorder="1" applyAlignment="1">
      <alignment horizontal="center" vertical="center"/>
    </xf>
    <xf numFmtId="8" fontId="55" fillId="0" borderId="52" xfId="0" applyNumberFormat="1" applyFont="1" applyBorder="1" applyAlignment="1">
      <alignment horizontal="left"/>
    </xf>
    <xf numFmtId="8" fontId="55" fillId="12" borderId="52" xfId="0" applyNumberFormat="1" applyFont="1" applyFill="1" applyBorder="1" applyAlignment="1">
      <alignment horizontal="left"/>
    </xf>
    <xf numFmtId="0" fontId="11" fillId="12" borderId="4" xfId="2" applyFill="1" applyBorder="1" applyAlignment="1">
      <alignment horizontal="left"/>
    </xf>
    <xf numFmtId="165" fontId="11" fillId="12" borderId="4" xfId="2" applyNumberFormat="1" applyFill="1" applyBorder="1" applyAlignment="1">
      <alignment horizontal="left"/>
    </xf>
    <xf numFmtId="0" fontId="11" fillId="0" borderId="4" xfId="2" applyBorder="1" applyAlignment="1">
      <alignment horizontal="left"/>
    </xf>
    <xf numFmtId="165" fontId="11" fillId="0" borderId="4" xfId="2" applyNumberFormat="1" applyFill="1" applyBorder="1" applyAlignment="1">
      <alignment horizontal="left"/>
    </xf>
    <xf numFmtId="165" fontId="49" fillId="0" borderId="4" xfId="0" applyNumberFormat="1" applyFont="1" applyBorder="1" applyAlignment="1">
      <alignment horizontal="center" vertical="center"/>
    </xf>
    <xf numFmtId="0" fontId="11" fillId="0" borderId="3" xfId="2" applyBorder="1"/>
    <xf numFmtId="0" fontId="11" fillId="0" borderId="4" xfId="2" applyBorder="1"/>
    <xf numFmtId="0" fontId="11" fillId="0" borderId="9" xfId="2" applyBorder="1"/>
    <xf numFmtId="0" fontId="11" fillId="12" borderId="10" xfId="2" applyFill="1" applyBorder="1"/>
    <xf numFmtId="0" fontId="11" fillId="0" borderId="10" xfId="2" applyBorder="1"/>
    <xf numFmtId="0" fontId="4" fillId="4" borderId="0" xfId="0" applyFont="1" applyFill="1"/>
    <xf numFmtId="0" fontId="11" fillId="12" borderId="5" xfId="2" applyFill="1" applyBorder="1"/>
    <xf numFmtId="0" fontId="4" fillId="3" borderId="0" xfId="0" applyFont="1" applyFill="1"/>
    <xf numFmtId="0" fontId="1" fillId="2" borderId="12" xfId="0" applyFont="1" applyFill="1" applyBorder="1" applyAlignment="1">
      <alignment horizontal="left"/>
    </xf>
    <xf numFmtId="0" fontId="18" fillId="12" borderId="81" xfId="2" applyFont="1" applyFill="1" applyBorder="1"/>
    <xf numFmtId="0" fontId="11" fillId="0" borderId="5" xfId="2" applyFill="1" applyBorder="1"/>
    <xf numFmtId="0" fontId="12" fillId="0" borderId="5" xfId="2" applyFont="1" applyFill="1" applyBorder="1"/>
    <xf numFmtId="0" fontId="52" fillId="12" borderId="4" xfId="2" applyFont="1" applyFill="1" applyBorder="1"/>
    <xf numFmtId="165" fontId="49" fillId="12" borderId="53" xfId="0" applyNumberFormat="1" applyFont="1" applyFill="1" applyBorder="1" applyAlignment="1">
      <alignment horizontal="center" vertical="center"/>
    </xf>
    <xf numFmtId="164" fontId="49" fillId="0" borderId="5" xfId="0" applyNumberFormat="1" applyFont="1" applyBorder="1"/>
    <xf numFmtId="0" fontId="0" fillId="0" borderId="48" xfId="0" applyBorder="1"/>
    <xf numFmtId="0" fontId="12" fillId="12" borderId="7" xfId="2" applyFont="1" applyFill="1" applyBorder="1"/>
    <xf numFmtId="0" fontId="1" fillId="2" borderId="0" xfId="0" applyFont="1" applyFill="1"/>
    <xf numFmtId="0" fontId="11" fillId="2" borderId="0" xfId="2" applyFill="1"/>
    <xf numFmtId="0" fontId="12" fillId="0" borderId="7" xfId="2" applyFont="1" applyFill="1" applyBorder="1"/>
    <xf numFmtId="0" fontId="56" fillId="9" borderId="15" xfId="0" applyFont="1" applyFill="1" applyBorder="1" applyAlignment="1">
      <alignment horizontal="center" vertical="center"/>
    </xf>
    <xf numFmtId="0" fontId="22" fillId="0" borderId="0" xfId="0" applyFont="1"/>
    <xf numFmtId="0" fontId="24" fillId="0" borderId="0" xfId="0" applyFont="1"/>
    <xf numFmtId="0" fontId="23" fillId="0" borderId="0" xfId="0" applyFont="1"/>
    <xf numFmtId="0" fontId="19" fillId="0" borderId="0" xfId="0" applyFont="1"/>
    <xf numFmtId="0" fontId="57" fillId="0" borderId="0" xfId="0" applyFont="1"/>
    <xf numFmtId="0" fontId="20" fillId="0" borderId="0" xfId="0" applyFont="1" applyAlignment="1">
      <alignment horizontal="left" vertical="center"/>
    </xf>
    <xf numFmtId="0" fontId="57" fillId="0" borderId="0" xfId="0" applyFont="1" applyAlignment="1">
      <alignment vertical="center"/>
    </xf>
    <xf numFmtId="0" fontId="58" fillId="0" borderId="0" xfId="0" applyFont="1" applyAlignment="1">
      <alignment horizontal="right"/>
    </xf>
    <xf numFmtId="0" fontId="59" fillId="0" borderId="0" xfId="0" applyFont="1"/>
    <xf numFmtId="0" fontId="62" fillId="0" borderId="0" xfId="0" applyFont="1"/>
    <xf numFmtId="0" fontId="63" fillId="0" borderId="0" xfId="0" applyFont="1" applyAlignment="1">
      <alignment vertical="top"/>
    </xf>
    <xf numFmtId="164" fontId="49" fillId="0" borderId="49" xfId="0" applyNumberFormat="1" applyFont="1" applyBorder="1" applyAlignment="1">
      <alignment horizontal="center"/>
    </xf>
    <xf numFmtId="164" fontId="49" fillId="12" borderId="49" xfId="0" applyNumberFormat="1" applyFont="1" applyFill="1" applyBorder="1" applyAlignment="1">
      <alignment horizontal="center"/>
    </xf>
    <xf numFmtId="6" fontId="49" fillId="12" borderId="49" xfId="0" applyNumberFormat="1" applyFont="1" applyFill="1" applyBorder="1" applyAlignment="1">
      <alignment horizontal="center"/>
    </xf>
    <xf numFmtId="164" fontId="49" fillId="0" borderId="77" xfId="0" applyNumberFormat="1" applyFont="1" applyBorder="1" applyAlignment="1">
      <alignment horizontal="left" vertical="center"/>
    </xf>
    <xf numFmtId="0" fontId="12" fillId="12" borderId="9" xfId="2" applyFont="1" applyFill="1" applyBorder="1"/>
    <xf numFmtId="0" fontId="11" fillId="12" borderId="9" xfId="2" applyFill="1" applyBorder="1"/>
    <xf numFmtId="0" fontId="49" fillId="12" borderId="9" xfId="0" applyFont="1" applyFill="1" applyBorder="1"/>
    <xf numFmtId="0" fontId="12" fillId="0" borderId="10" xfId="2" applyFont="1" applyFill="1" applyBorder="1"/>
    <xf numFmtId="0" fontId="11" fillId="0" borderId="10" xfId="2" applyFill="1" applyBorder="1"/>
    <xf numFmtId="0" fontId="12" fillId="30" borderId="10" xfId="2" applyFont="1" applyFill="1" applyBorder="1"/>
    <xf numFmtId="0" fontId="11" fillId="30" borderId="10" xfId="2" applyFill="1" applyBorder="1"/>
    <xf numFmtId="0" fontId="49" fillId="30" borderId="10" xfId="0" applyFont="1" applyFill="1" applyBorder="1"/>
    <xf numFmtId="0" fontId="12" fillId="12" borderId="11" xfId="2" applyFont="1" applyFill="1" applyBorder="1"/>
    <xf numFmtId="0" fontId="11" fillId="12" borderId="11" xfId="2" applyFill="1" applyBorder="1"/>
    <xf numFmtId="0" fontId="49" fillId="12" borderId="11" xfId="0" applyFont="1" applyFill="1" applyBorder="1"/>
    <xf numFmtId="0" fontId="48" fillId="4" borderId="9" xfId="0" applyFont="1" applyFill="1" applyBorder="1"/>
    <xf numFmtId="0" fontId="49" fillId="12" borderId="3" xfId="0" applyFont="1" applyFill="1" applyBorder="1"/>
    <xf numFmtId="0" fontId="49" fillId="0" borderId="82" xfId="0" applyFont="1" applyBorder="1"/>
    <xf numFmtId="0" fontId="11" fillId="12" borderId="3" xfId="2" applyFill="1" applyBorder="1"/>
    <xf numFmtId="0" fontId="11" fillId="0" borderId="9" xfId="2" applyFill="1" applyBorder="1"/>
    <xf numFmtId="0" fontId="64" fillId="0" borderId="6" xfId="0" applyFont="1" applyBorder="1"/>
    <xf numFmtId="0" fontId="12" fillId="0" borderId="51" xfId="2" applyFont="1" applyFill="1" applyBorder="1"/>
    <xf numFmtId="0" fontId="49" fillId="0" borderId="51" xfId="0" applyFont="1" applyBorder="1"/>
    <xf numFmtId="0" fontId="65" fillId="0" borderId="4" xfId="0" applyFont="1" applyBorder="1"/>
    <xf numFmtId="0" fontId="12" fillId="12" borderId="48" xfId="2" applyFont="1" applyFill="1" applyBorder="1"/>
    <xf numFmtId="0" fontId="49" fillId="12" borderId="48" xfId="0" applyFont="1" applyFill="1" applyBorder="1" applyAlignment="1">
      <alignment wrapText="1"/>
    </xf>
    <xf numFmtId="0" fontId="49" fillId="12" borderId="48" xfId="0" applyFont="1" applyFill="1" applyBorder="1"/>
    <xf numFmtId="0" fontId="11" fillId="12" borderId="3" xfId="2" applyFill="1" applyBorder="1" applyAlignment="1">
      <alignment horizontal="left"/>
    </xf>
    <xf numFmtId="165" fontId="49" fillId="12" borderId="54" xfId="0" applyNumberFormat="1" applyFont="1" applyFill="1" applyBorder="1" applyAlignment="1">
      <alignment horizontal="right"/>
    </xf>
    <xf numFmtId="0" fontId="53" fillId="2" borderId="12" xfId="0" applyFont="1" applyFill="1" applyBorder="1" applyAlignment="1">
      <alignment horizontal="left" vertical="top"/>
    </xf>
    <xf numFmtId="165" fontId="49" fillId="12" borderId="52" xfId="0" applyNumberFormat="1" applyFont="1" applyFill="1" applyBorder="1" applyAlignment="1">
      <alignment horizontal="left" vertical="center"/>
    </xf>
    <xf numFmtId="165" fontId="49" fillId="12" borderId="4" xfId="0" applyNumberFormat="1" applyFont="1" applyFill="1" applyBorder="1" applyAlignment="1">
      <alignment horizontal="center" vertical="center"/>
    </xf>
    <xf numFmtId="165" fontId="49" fillId="0" borderId="4" xfId="0" applyNumberFormat="1" applyFont="1" applyBorder="1" applyAlignment="1">
      <alignment horizontal="left" vertical="top"/>
    </xf>
    <xf numFmtId="165" fontId="11" fillId="12" borderId="4" xfId="2" applyNumberFormat="1" applyFill="1" applyBorder="1"/>
    <xf numFmtId="0" fontId="10" fillId="0" borderId="4" xfId="0" applyFont="1" applyBorder="1"/>
    <xf numFmtId="0" fontId="9" fillId="9" borderId="0" xfId="0" applyFont="1" applyFill="1"/>
    <xf numFmtId="0" fontId="1" fillId="2" borderId="0" xfId="0" applyFont="1" applyFill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165" fontId="36" fillId="0" borderId="4" xfId="0" applyNumberFormat="1" applyFont="1" applyBorder="1" applyAlignment="1">
      <alignment horizontal="center" vertical="center"/>
    </xf>
    <xf numFmtId="0" fontId="10" fillId="12" borderId="4" xfId="0" applyFont="1" applyFill="1" applyBorder="1"/>
    <xf numFmtId="165" fontId="36" fillId="12" borderId="4" xfId="0" applyNumberFormat="1" applyFont="1" applyFill="1" applyBorder="1" applyAlignment="1">
      <alignment horizontal="center" vertical="center"/>
    </xf>
    <xf numFmtId="0" fontId="1" fillId="9" borderId="87" xfId="0" applyFont="1" applyFill="1" applyBorder="1" applyAlignment="1">
      <alignment horizontal="center" vertical="center"/>
    </xf>
    <xf numFmtId="0" fontId="10" fillId="0" borderId="53" xfId="0" applyFont="1" applyBorder="1"/>
    <xf numFmtId="0" fontId="10" fillId="12" borderId="53" xfId="0" applyFont="1" applyFill="1" applyBorder="1"/>
    <xf numFmtId="0" fontId="11" fillId="12" borderId="4" xfId="2" applyFill="1" applyBorder="1" applyAlignment="1">
      <alignment horizontal="left" vertical="center"/>
    </xf>
    <xf numFmtId="0" fontId="11" fillId="0" borderId="3" xfId="2" applyFill="1" applyBorder="1"/>
    <xf numFmtId="164" fontId="36" fillId="12" borderId="29" xfId="0" applyNumberFormat="1" applyFont="1" applyFill="1" applyBorder="1" applyAlignment="1">
      <alignment horizontal="center" vertical="center"/>
    </xf>
    <xf numFmtId="0" fontId="36" fillId="12" borderId="68" xfId="0" applyFont="1" applyFill="1" applyBorder="1" applyAlignment="1">
      <alignment horizontal="center" vertical="center"/>
    </xf>
    <xf numFmtId="0" fontId="36" fillId="12" borderId="67" xfId="0" applyFont="1" applyFill="1" applyBorder="1" applyAlignment="1">
      <alignment horizontal="center" vertical="center"/>
    </xf>
    <xf numFmtId="164" fontId="36" fillId="12" borderId="67" xfId="0" applyNumberFormat="1" applyFont="1" applyFill="1" applyBorder="1" applyAlignment="1">
      <alignment horizontal="center" vertical="center"/>
    </xf>
    <xf numFmtId="164" fontId="36" fillId="12" borderId="45" xfId="0" applyNumberFormat="1" applyFont="1" applyFill="1" applyBorder="1" applyAlignment="1">
      <alignment horizontal="center" vertical="center"/>
    </xf>
    <xf numFmtId="164" fontId="36" fillId="12" borderId="41" xfId="0" applyNumberFormat="1" applyFont="1" applyFill="1" applyBorder="1" applyAlignment="1">
      <alignment horizontal="center" vertical="center"/>
    </xf>
    <xf numFmtId="164" fontId="36" fillId="12" borderId="37" xfId="0" applyNumberFormat="1" applyFont="1" applyFill="1" applyBorder="1" applyAlignment="1">
      <alignment horizontal="center" vertical="center"/>
    </xf>
    <xf numFmtId="164" fontId="36" fillId="12" borderId="33" xfId="0" applyNumberFormat="1" applyFont="1" applyFill="1" applyBorder="1" applyAlignment="1">
      <alignment horizontal="center" vertical="center"/>
    </xf>
    <xf numFmtId="164" fontId="36" fillId="12" borderId="25" xfId="0" applyNumberFormat="1" applyFont="1" applyFill="1" applyBorder="1" applyAlignment="1">
      <alignment horizontal="center" vertical="center"/>
    </xf>
    <xf numFmtId="0" fontId="36" fillId="12" borderId="62" xfId="0" applyFont="1" applyFill="1" applyBorder="1" applyAlignment="1">
      <alignment horizontal="center" vertical="center"/>
    </xf>
    <xf numFmtId="0" fontId="36" fillId="12" borderId="63" xfId="0" applyFont="1" applyFill="1" applyBorder="1" applyAlignment="1">
      <alignment horizontal="center" vertical="center"/>
    </xf>
    <xf numFmtId="164" fontId="36" fillId="12" borderId="58" xfId="0" applyNumberFormat="1" applyFont="1" applyFill="1" applyBorder="1" applyAlignment="1">
      <alignment horizontal="center" vertical="center"/>
    </xf>
    <xf numFmtId="164" fontId="36" fillId="12" borderId="60" xfId="0" applyNumberFormat="1" applyFont="1" applyFill="1" applyBorder="1" applyAlignment="1">
      <alignment horizontal="center" vertical="center"/>
    </xf>
    <xf numFmtId="164" fontId="36" fillId="12" borderId="63" xfId="0" applyNumberFormat="1" applyFont="1" applyFill="1" applyBorder="1" applyAlignment="1">
      <alignment horizontal="center" vertical="center"/>
    </xf>
    <xf numFmtId="0" fontId="36" fillId="12" borderId="60" xfId="0" applyFont="1" applyFill="1" applyBorder="1" applyAlignment="1">
      <alignment horizontal="center" vertical="center"/>
    </xf>
    <xf numFmtId="0" fontId="11" fillId="0" borderId="4" xfId="2" applyFill="1" applyBorder="1" applyAlignment="1">
      <alignment horizontal="left" vertical="center"/>
    </xf>
    <xf numFmtId="0" fontId="1" fillId="9" borderId="8" xfId="0" applyFont="1" applyFill="1" applyBorder="1" applyAlignment="1">
      <alignment horizontal="center" vertical="center"/>
    </xf>
    <xf numFmtId="2" fontId="47" fillId="9" borderId="16" xfId="0" applyNumberFormat="1" applyFont="1" applyFill="1" applyBorder="1" applyAlignment="1">
      <alignment horizontal="center" vertical="center" wrapText="1"/>
    </xf>
    <xf numFmtId="0" fontId="66" fillId="2" borderId="93" xfId="2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164" fontId="36" fillId="12" borderId="95" xfId="0" applyNumberFormat="1" applyFont="1" applyFill="1" applyBorder="1" applyAlignment="1">
      <alignment horizontal="center" vertical="center"/>
    </xf>
    <xf numFmtId="164" fontId="36" fillId="12" borderId="84" xfId="0" applyNumberFormat="1" applyFont="1" applyFill="1" applyBorder="1" applyAlignment="1">
      <alignment horizontal="center" vertical="center"/>
    </xf>
    <xf numFmtId="164" fontId="36" fillId="0" borderId="94" xfId="0" applyNumberFormat="1" applyFont="1" applyBorder="1" applyAlignment="1">
      <alignment horizontal="center" vertical="center"/>
    </xf>
    <xf numFmtId="165" fontId="38" fillId="12" borderId="4" xfId="0" applyNumberFormat="1" applyFont="1" applyFill="1" applyBorder="1" applyAlignment="1">
      <alignment horizontal="center"/>
    </xf>
    <xf numFmtId="0" fontId="18" fillId="0" borderId="3" xfId="2" applyFont="1" applyFill="1" applyBorder="1"/>
    <xf numFmtId="0" fontId="11" fillId="0" borderId="11" xfId="2" applyFill="1" applyBorder="1"/>
    <xf numFmtId="0" fontId="11" fillId="0" borderId="3" xfId="2" applyFill="1" applyBorder="1" applyAlignment="1">
      <alignment horizontal="left" vertical="center"/>
    </xf>
    <xf numFmtId="0" fontId="18" fillId="0" borderId="6" xfId="2" applyFont="1" applyFill="1" applyBorder="1"/>
    <xf numFmtId="0" fontId="10" fillId="0" borderId="3" xfId="0" applyFont="1" applyBorder="1"/>
    <xf numFmtId="0" fontId="38" fillId="0" borderId="3" xfId="0" applyFont="1" applyBorder="1" applyAlignment="1">
      <alignment horizontal="center"/>
    </xf>
    <xf numFmtId="0" fontId="36" fillId="0" borderId="96" xfId="0" applyFont="1" applyBorder="1" applyAlignment="1">
      <alignment horizontal="center" vertical="center"/>
    </xf>
    <xf numFmtId="0" fontId="36" fillId="0" borderId="97" xfId="0" applyFont="1" applyBorder="1" applyAlignment="1">
      <alignment horizontal="center" vertical="center"/>
    </xf>
    <xf numFmtId="0" fontId="36" fillId="12" borderId="97" xfId="0" applyFont="1" applyFill="1" applyBorder="1" applyAlignment="1">
      <alignment horizontal="center" vertical="center"/>
    </xf>
    <xf numFmtId="164" fontId="36" fillId="0" borderId="97" xfId="0" applyNumberFormat="1" applyFont="1" applyBorder="1" applyAlignment="1">
      <alignment horizontal="center" vertical="center"/>
    </xf>
    <xf numFmtId="164" fontId="36" fillId="12" borderId="97" xfId="0" applyNumberFormat="1" applyFont="1" applyFill="1" applyBorder="1" applyAlignment="1">
      <alignment horizontal="center" vertical="center"/>
    </xf>
    <xf numFmtId="164" fontId="36" fillId="0" borderId="96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left" wrapText="1"/>
    </xf>
    <xf numFmtId="164" fontId="11" fillId="13" borderId="77" xfId="2" applyNumberFormat="1" applyFill="1" applyBorder="1" applyAlignment="1">
      <alignment horizontal="left" vertical="center"/>
    </xf>
    <xf numFmtId="165" fontId="64" fillId="12" borderId="4" xfId="0" applyNumberFormat="1" applyFont="1" applyFill="1" applyBorder="1" applyAlignment="1">
      <alignment horizontal="left" vertical="center"/>
    </xf>
    <xf numFmtId="165" fontId="49" fillId="12" borderId="52" xfId="0" applyNumberFormat="1" applyFont="1" applyFill="1" applyBorder="1" applyAlignment="1">
      <alignment horizontal="center" vertical="center"/>
    </xf>
    <xf numFmtId="164" fontId="49" fillId="12" borderId="83" xfId="0" applyNumberFormat="1" applyFont="1" applyFill="1" applyBorder="1" applyAlignment="1">
      <alignment horizontal="center" vertical="center"/>
    </xf>
    <xf numFmtId="164" fontId="49" fillId="12" borderId="99" xfId="0" applyNumberFormat="1" applyFont="1" applyFill="1" applyBorder="1" applyAlignment="1">
      <alignment horizontal="center" vertical="center"/>
    </xf>
    <xf numFmtId="165" fontId="49" fillId="12" borderId="83" xfId="0" applyNumberFormat="1" applyFont="1" applyFill="1" applyBorder="1" applyAlignment="1">
      <alignment horizontal="center" vertical="center"/>
    </xf>
    <xf numFmtId="164" fontId="49" fillId="0" borderId="51" xfId="0" applyNumberFormat="1" applyFont="1" applyBorder="1" applyAlignment="1">
      <alignment horizontal="center" vertical="center"/>
    </xf>
    <xf numFmtId="0" fontId="49" fillId="0" borderId="100" xfId="0" applyFont="1" applyBorder="1" applyAlignment="1">
      <alignment horizontal="center" vertical="center"/>
    </xf>
    <xf numFmtId="165" fontId="49" fillId="0" borderId="100" xfId="0" applyNumberFormat="1" applyFont="1" applyBorder="1" applyAlignment="1">
      <alignment horizontal="center" vertical="center"/>
    </xf>
    <xf numFmtId="0" fontId="0" fillId="0" borderId="101" xfId="0" applyBorder="1"/>
    <xf numFmtId="0" fontId="12" fillId="0" borderId="100" xfId="2" applyNumberFormat="1" applyFont="1" applyFill="1" applyBorder="1"/>
    <xf numFmtId="0" fontId="49" fillId="0" borderId="100" xfId="0" applyFont="1" applyBorder="1"/>
    <xf numFmtId="164" fontId="49" fillId="0" borderId="100" xfId="0" applyNumberFormat="1" applyFont="1" applyBorder="1" applyAlignment="1">
      <alignment horizontal="center" vertical="center"/>
    </xf>
    <xf numFmtId="165" fontId="49" fillId="0" borderId="100" xfId="0" applyNumberFormat="1" applyFont="1" applyBorder="1" applyAlignment="1">
      <alignment horizontal="left" vertical="center"/>
    </xf>
    <xf numFmtId="165" fontId="11" fillId="0" borderId="100" xfId="2" applyNumberFormat="1" applyFill="1" applyBorder="1" applyAlignment="1">
      <alignment horizontal="left" vertical="center"/>
    </xf>
    <xf numFmtId="0" fontId="53" fillId="2" borderId="12" xfId="0" applyFont="1" applyFill="1" applyBorder="1"/>
    <xf numFmtId="0" fontId="10" fillId="0" borderId="4" xfId="0" applyFont="1" applyBorder="1" applyAlignment="1">
      <alignment horizontal="left" vertical="center"/>
    </xf>
    <xf numFmtId="0" fontId="10" fillId="12" borderId="4" xfId="0" applyFont="1" applyFill="1" applyBorder="1" applyAlignment="1">
      <alignment horizontal="left" vertical="center"/>
    </xf>
    <xf numFmtId="0" fontId="1" fillId="2" borderId="85" xfId="0" applyFont="1" applyFill="1" applyBorder="1" applyAlignment="1">
      <alignment horizontal="left" vertical="center"/>
    </xf>
    <xf numFmtId="165" fontId="10" fillId="12" borderId="4" xfId="0" applyNumberFormat="1" applyFont="1" applyFill="1" applyBorder="1" applyAlignment="1">
      <alignment horizontal="right" vertical="center"/>
    </xf>
    <xf numFmtId="0" fontId="12" fillId="12" borderId="3" xfId="2" applyFont="1" applyFill="1" applyBorder="1"/>
    <xf numFmtId="0" fontId="12" fillId="0" borderId="6" xfId="2" applyFont="1" applyBorder="1"/>
    <xf numFmtId="0" fontId="12" fillId="12" borderId="6" xfId="2" applyFont="1" applyFill="1" applyBorder="1"/>
    <xf numFmtId="0" fontId="12" fillId="0" borderId="7" xfId="2" applyFont="1" applyBorder="1"/>
    <xf numFmtId="0" fontId="1" fillId="9" borderId="0" xfId="0" applyFont="1" applyFill="1" applyAlignment="1">
      <alignment horizontal="right" vertical="center"/>
    </xf>
    <xf numFmtId="0" fontId="36" fillId="0" borderId="4" xfId="0" applyFont="1" applyBorder="1" applyAlignment="1">
      <alignment horizontal="right" vertical="center"/>
    </xf>
    <xf numFmtId="165" fontId="36" fillId="12" borderId="4" xfId="0" applyNumberFormat="1" applyFont="1" applyFill="1" applyBorder="1" applyAlignment="1">
      <alignment horizontal="right" vertical="center"/>
    </xf>
    <xf numFmtId="165" fontId="36" fillId="12" borderId="4" xfId="0" applyNumberFormat="1" applyFont="1" applyFill="1" applyBorder="1" applyAlignment="1">
      <alignment horizontal="left" vertical="center"/>
    </xf>
    <xf numFmtId="164" fontId="11" fillId="12" borderId="53" xfId="2" applyNumberFormat="1" applyFill="1" applyBorder="1" applyAlignment="1">
      <alignment horizontal="left"/>
    </xf>
    <xf numFmtId="0" fontId="10" fillId="0" borderId="4" xfId="0" applyFont="1" applyBorder="1" applyAlignment="1">
      <alignment horizontal="right"/>
    </xf>
    <xf numFmtId="165" fontId="10" fillId="0" borderId="4" xfId="0" applyNumberFormat="1" applyFont="1" applyBorder="1" applyAlignment="1">
      <alignment horizontal="right"/>
    </xf>
    <xf numFmtId="0" fontId="67" fillId="12" borderId="4" xfId="0" applyFont="1" applyFill="1" applyBorder="1"/>
    <xf numFmtId="0" fontId="12" fillId="0" borderId="55" xfId="2" applyFont="1" applyBorder="1"/>
    <xf numFmtId="0" fontId="12" fillId="12" borderId="56" xfId="2" applyFont="1" applyFill="1" applyBorder="1"/>
    <xf numFmtId="0" fontId="12" fillId="0" borderId="56" xfId="2" applyFont="1" applyBorder="1"/>
    <xf numFmtId="0" fontId="49" fillId="0" borderId="102" xfId="0" applyFont="1" applyBorder="1"/>
    <xf numFmtId="0" fontId="49" fillId="12" borderId="103" xfId="0" applyFont="1" applyFill="1" applyBorder="1"/>
    <xf numFmtId="0" fontId="49" fillId="0" borderId="104" xfId="0" applyFont="1" applyBorder="1"/>
    <xf numFmtId="0" fontId="49" fillId="12" borderId="104" xfId="0" applyFont="1" applyFill="1" applyBorder="1"/>
    <xf numFmtId="0" fontId="48" fillId="4" borderId="101" xfId="0" applyFont="1" applyFill="1" applyBorder="1"/>
    <xf numFmtId="0" fontId="49" fillId="0" borderId="79" xfId="0" applyFont="1" applyBorder="1"/>
    <xf numFmtId="0" fontId="49" fillId="12" borderId="53" xfId="0" applyFont="1" applyFill="1" applyBorder="1"/>
    <xf numFmtId="0" fontId="49" fillId="0" borderId="53" xfId="0" applyFont="1" applyBorder="1"/>
    <xf numFmtId="0" fontId="49" fillId="12" borderId="105" xfId="0" applyFont="1" applyFill="1" applyBorder="1"/>
    <xf numFmtId="0" fontId="48" fillId="3" borderId="101" xfId="0" applyFont="1" applyFill="1" applyBorder="1"/>
    <xf numFmtId="16" fontId="54" fillId="2" borderId="0" xfId="0" quotePrefix="1" applyNumberFormat="1" applyFont="1" applyFill="1" applyAlignment="1">
      <alignment horizontal="left" vertical="center" wrapText="1"/>
    </xf>
    <xf numFmtId="165" fontId="49" fillId="0" borderId="49" xfId="0" applyNumberFormat="1" applyFont="1" applyBorder="1" applyAlignment="1">
      <alignment horizontal="left" vertical="center"/>
    </xf>
    <xf numFmtId="165" fontId="49" fillId="12" borderId="49" xfId="0" applyNumberFormat="1" applyFont="1" applyFill="1" applyBorder="1" applyAlignment="1">
      <alignment horizontal="left" vertical="center"/>
    </xf>
    <xf numFmtId="165" fontId="49" fillId="12" borderId="53" xfId="0" applyNumberFormat="1" applyFont="1" applyFill="1" applyBorder="1" applyAlignment="1">
      <alignment horizontal="right"/>
    </xf>
    <xf numFmtId="164" fontId="49" fillId="0" borderId="53" xfId="0" applyNumberFormat="1" applyFont="1" applyBorder="1" applyAlignment="1">
      <alignment horizontal="right"/>
    </xf>
    <xf numFmtId="0" fontId="0" fillId="0" borderId="53" xfId="0" applyBorder="1"/>
    <xf numFmtId="0" fontId="0" fillId="12" borderId="53" xfId="0" applyFill="1" applyBorder="1"/>
    <xf numFmtId="164" fontId="49" fillId="0" borderId="83" xfId="0" applyNumberFormat="1" applyFont="1" applyBorder="1" applyAlignment="1">
      <alignment horizontal="center" vertical="center"/>
    </xf>
    <xf numFmtId="165" fontId="36" fillId="12" borderId="7" xfId="0" applyNumberFormat="1" applyFont="1" applyFill="1" applyBorder="1" applyAlignment="1">
      <alignment horizontal="center" vertical="center"/>
    </xf>
    <xf numFmtId="165" fontId="36" fillId="0" borderId="7" xfId="0" applyNumberFormat="1" applyFont="1" applyBorder="1" applyAlignment="1">
      <alignment horizontal="center" vertical="center"/>
    </xf>
    <xf numFmtId="165" fontId="36" fillId="12" borderId="30" xfId="0" applyNumberFormat="1" applyFont="1" applyFill="1" applyBorder="1" applyAlignment="1">
      <alignment horizontal="center" vertical="center"/>
    </xf>
    <xf numFmtId="165" fontId="36" fillId="0" borderId="30" xfId="0" applyNumberFormat="1" applyFont="1" applyBorder="1" applyAlignment="1">
      <alignment horizontal="center" vertical="center"/>
    </xf>
    <xf numFmtId="165" fontId="36" fillId="12" borderId="46" xfId="0" applyNumberFormat="1" applyFont="1" applyFill="1" applyBorder="1" applyAlignment="1">
      <alignment horizontal="center" vertical="center"/>
    </xf>
    <xf numFmtId="165" fontId="36" fillId="0" borderId="46" xfId="0" applyNumberFormat="1" applyFont="1" applyBorder="1" applyAlignment="1">
      <alignment horizontal="center" vertical="center"/>
    </xf>
    <xf numFmtId="165" fontId="36" fillId="12" borderId="42" xfId="0" applyNumberFormat="1" applyFont="1" applyFill="1" applyBorder="1" applyAlignment="1">
      <alignment horizontal="center" vertical="center"/>
    </xf>
    <xf numFmtId="165" fontId="36" fillId="0" borderId="42" xfId="0" applyNumberFormat="1" applyFont="1" applyBorder="1" applyAlignment="1">
      <alignment horizontal="center" vertical="center"/>
    </xf>
    <xf numFmtId="0" fontId="12" fillId="0" borderId="106" xfId="2" applyFont="1" applyBorder="1"/>
    <xf numFmtId="0" fontId="49" fillId="0" borderId="106" xfId="0" applyFont="1" applyBorder="1"/>
    <xf numFmtId="164" fontId="49" fillId="0" borderId="106" xfId="0" applyNumberFormat="1" applyFont="1" applyBorder="1" applyAlignment="1">
      <alignment horizontal="center"/>
    </xf>
    <xf numFmtId="164" fontId="49" fillId="0" borderId="106" xfId="0" applyNumberFormat="1" applyFont="1" applyBorder="1" applyAlignment="1">
      <alignment horizontal="center" vertical="center"/>
    </xf>
    <xf numFmtId="165" fontId="49" fillId="0" borderId="106" xfId="0" applyNumberFormat="1" applyFont="1" applyBorder="1" applyAlignment="1">
      <alignment horizontal="center" vertical="center"/>
    </xf>
    <xf numFmtId="165" fontId="49" fillId="0" borderId="106" xfId="0" applyNumberFormat="1" applyFont="1" applyBorder="1" applyAlignment="1">
      <alignment horizontal="left" vertical="center"/>
    </xf>
    <xf numFmtId="0" fontId="49" fillId="0" borderId="83" xfId="0" applyFont="1" applyBorder="1"/>
    <xf numFmtId="0" fontId="12" fillId="12" borderId="107" xfId="2" applyFont="1" applyFill="1" applyBorder="1"/>
    <xf numFmtId="0" fontId="49" fillId="12" borderId="107" xfId="0" applyFont="1" applyFill="1" applyBorder="1"/>
    <xf numFmtId="164" fontId="49" fillId="12" borderId="107" xfId="0" applyNumberFormat="1" applyFont="1" applyFill="1" applyBorder="1" applyAlignment="1">
      <alignment horizontal="center"/>
    </xf>
    <xf numFmtId="164" fontId="49" fillId="12" borderId="107" xfId="0" applyNumberFormat="1" applyFont="1" applyFill="1" applyBorder="1" applyAlignment="1">
      <alignment horizontal="center" vertical="center"/>
    </xf>
    <xf numFmtId="165" fontId="49" fillId="12" borderId="107" xfId="0" applyNumberFormat="1" applyFont="1" applyFill="1" applyBorder="1" applyAlignment="1">
      <alignment horizontal="center" vertical="center"/>
    </xf>
    <xf numFmtId="165" fontId="49" fillId="12" borderId="107" xfId="0" applyNumberFormat="1" applyFont="1" applyFill="1" applyBorder="1" applyAlignment="1">
      <alignment horizontal="left" vertical="center"/>
    </xf>
    <xf numFmtId="0" fontId="49" fillId="12" borderId="108" xfId="0" applyFont="1" applyFill="1" applyBorder="1"/>
    <xf numFmtId="164" fontId="49" fillId="12" borderId="108" xfId="0" applyNumberFormat="1" applyFont="1" applyFill="1" applyBorder="1" applyAlignment="1">
      <alignment horizontal="center" vertical="center"/>
    </xf>
    <xf numFmtId="164" fontId="36" fillId="13" borderId="75" xfId="0" applyNumberFormat="1" applyFont="1" applyFill="1" applyBorder="1" applyAlignment="1">
      <alignment horizontal="center" vertical="center"/>
    </xf>
    <xf numFmtId="164" fontId="36" fillId="13" borderId="71" xfId="0" applyNumberFormat="1" applyFont="1" applyFill="1" applyBorder="1" applyAlignment="1">
      <alignment horizontal="center" vertical="center"/>
    </xf>
    <xf numFmtId="164" fontId="36" fillId="13" borderId="72" xfId="0" applyNumberFormat="1" applyFont="1" applyFill="1" applyBorder="1" applyAlignment="1">
      <alignment horizontal="center" vertical="center"/>
    </xf>
    <xf numFmtId="165" fontId="36" fillId="13" borderId="76" xfId="0" applyNumberFormat="1" applyFont="1" applyFill="1" applyBorder="1" applyAlignment="1">
      <alignment horizontal="center" vertical="center"/>
    </xf>
    <xf numFmtId="0" fontId="36" fillId="13" borderId="71" xfId="0" applyFont="1" applyFill="1" applyBorder="1" applyAlignment="1">
      <alignment horizontal="center" vertical="center"/>
    </xf>
    <xf numFmtId="0" fontId="36" fillId="13" borderId="72" xfId="0" applyFont="1" applyFill="1" applyBorder="1" applyAlignment="1">
      <alignment horizontal="center" vertical="center"/>
    </xf>
    <xf numFmtId="0" fontId="12" fillId="0" borderId="8" xfId="2" applyFont="1" applyBorder="1"/>
    <xf numFmtId="165" fontId="36" fillId="0" borderId="109" xfId="0" applyNumberFormat="1" applyFont="1" applyBorder="1" applyAlignment="1">
      <alignment horizontal="center" vertical="center"/>
    </xf>
    <xf numFmtId="164" fontId="36" fillId="0" borderId="0" xfId="0" applyNumberFormat="1" applyFont="1" applyAlignment="1">
      <alignment horizontal="center" vertical="center"/>
    </xf>
    <xf numFmtId="164" fontId="36" fillId="0" borderId="110" xfId="0" applyNumberFormat="1" applyFont="1" applyBorder="1" applyAlignment="1">
      <alignment horizontal="center" vertical="center"/>
    </xf>
    <xf numFmtId="0" fontId="36" fillId="0" borderId="111" xfId="0" applyFont="1" applyBorder="1" applyAlignment="1">
      <alignment horizontal="center" vertical="center"/>
    </xf>
    <xf numFmtId="164" fontId="36" fillId="0" borderId="8" xfId="0" applyNumberFormat="1" applyFont="1" applyBorder="1" applyAlignment="1">
      <alignment horizontal="center" vertical="center"/>
    </xf>
    <xf numFmtId="164" fontId="36" fillId="0" borderId="112" xfId="0" applyNumberFormat="1" applyFont="1" applyBorder="1" applyAlignment="1">
      <alignment horizontal="center" vertical="center"/>
    </xf>
    <xf numFmtId="165" fontId="36" fillId="12" borderId="113" xfId="0" applyNumberFormat="1" applyFont="1" applyFill="1" applyBorder="1" applyAlignment="1">
      <alignment horizontal="center" vertical="center"/>
    </xf>
    <xf numFmtId="0" fontId="12" fillId="12" borderId="114" xfId="2" applyFont="1" applyFill="1" applyBorder="1"/>
    <xf numFmtId="165" fontId="36" fillId="12" borderId="115" xfId="0" applyNumberFormat="1" applyFont="1" applyFill="1" applyBorder="1" applyAlignment="1">
      <alignment horizontal="center" vertical="center"/>
    </xf>
    <xf numFmtId="164" fontId="36" fillId="12" borderId="114" xfId="0" applyNumberFormat="1" applyFont="1" applyFill="1" applyBorder="1" applyAlignment="1">
      <alignment horizontal="center" vertical="center"/>
    </xf>
    <xf numFmtId="164" fontId="36" fillId="12" borderId="116" xfId="0" applyNumberFormat="1" applyFont="1" applyFill="1" applyBorder="1" applyAlignment="1">
      <alignment horizontal="center" vertical="center"/>
    </xf>
    <xf numFmtId="164" fontId="36" fillId="12" borderId="117" xfId="0" applyNumberFormat="1" applyFont="1" applyFill="1" applyBorder="1" applyAlignment="1">
      <alignment horizontal="center" vertical="center"/>
    </xf>
    <xf numFmtId="165" fontId="36" fillId="12" borderId="116" xfId="0" applyNumberFormat="1" applyFont="1" applyFill="1" applyBorder="1" applyAlignment="1">
      <alignment horizontal="center" vertical="center"/>
    </xf>
    <xf numFmtId="164" fontId="36" fillId="0" borderId="120" xfId="0" applyNumberFormat="1" applyFont="1" applyBorder="1" applyAlignment="1">
      <alignment horizontal="center" vertical="center"/>
    </xf>
    <xf numFmtId="0" fontId="36" fillId="0" borderId="121" xfId="0" applyFont="1" applyBorder="1" applyAlignment="1">
      <alignment horizontal="center" vertical="center"/>
    </xf>
    <xf numFmtId="0" fontId="36" fillId="0" borderId="122" xfId="0" applyFont="1" applyBorder="1" applyAlignment="1">
      <alignment horizontal="center" vertical="center"/>
    </xf>
    <xf numFmtId="164" fontId="36" fillId="0" borderId="118" xfId="0" applyNumberFormat="1" applyFont="1" applyBorder="1" applyAlignment="1">
      <alignment horizontal="center" vertical="center"/>
    </xf>
    <xf numFmtId="164" fontId="36" fillId="0" borderId="123" xfId="0" applyNumberFormat="1" applyFont="1" applyBorder="1" applyAlignment="1">
      <alignment horizontal="center" vertical="center"/>
    </xf>
    <xf numFmtId="165" fontId="36" fillId="12" borderId="124" xfId="0" applyNumberFormat="1" applyFont="1" applyFill="1" applyBorder="1" applyAlignment="1">
      <alignment horizontal="center" vertical="center"/>
    </xf>
    <xf numFmtId="164" fontId="36" fillId="0" borderId="125" xfId="0" applyNumberFormat="1" applyFont="1" applyBorder="1" applyAlignment="1">
      <alignment horizontal="center" vertical="center"/>
    </xf>
    <xf numFmtId="165" fontId="36" fillId="12" borderId="126" xfId="0" applyNumberFormat="1" applyFont="1" applyFill="1" applyBorder="1" applyAlignment="1">
      <alignment horizontal="center" vertical="center"/>
    </xf>
    <xf numFmtId="164" fontId="36" fillId="0" borderId="128" xfId="0" applyNumberFormat="1" applyFont="1" applyBorder="1" applyAlignment="1">
      <alignment horizontal="center" vertical="center"/>
    </xf>
    <xf numFmtId="0" fontId="12" fillId="12" borderId="129" xfId="2" applyFont="1" applyFill="1" applyBorder="1"/>
    <xf numFmtId="164" fontId="36" fillId="12" borderId="130" xfId="0" applyNumberFormat="1" applyFont="1" applyFill="1" applyBorder="1" applyAlignment="1">
      <alignment horizontal="center" vertical="center"/>
    </xf>
    <xf numFmtId="164" fontId="36" fillId="12" borderId="129" xfId="0" applyNumberFormat="1" applyFont="1" applyFill="1" applyBorder="1" applyAlignment="1">
      <alignment horizontal="center" vertical="center"/>
    </xf>
    <xf numFmtId="164" fontId="36" fillId="12" borderId="131" xfId="0" applyNumberFormat="1" applyFont="1" applyFill="1" applyBorder="1" applyAlignment="1">
      <alignment horizontal="center" vertical="center"/>
    </xf>
    <xf numFmtId="164" fontId="36" fillId="12" borderId="132" xfId="0" applyNumberFormat="1" applyFont="1" applyFill="1" applyBorder="1" applyAlignment="1">
      <alignment horizontal="center" vertical="center"/>
    </xf>
    <xf numFmtId="165" fontId="36" fillId="12" borderId="131" xfId="0" applyNumberFormat="1" applyFont="1" applyFill="1" applyBorder="1" applyAlignment="1">
      <alignment horizontal="center" vertical="center"/>
    </xf>
    <xf numFmtId="164" fontId="36" fillId="0" borderId="135" xfId="0" applyNumberFormat="1" applyFont="1" applyBorder="1" applyAlignment="1">
      <alignment horizontal="center" vertical="center"/>
    </xf>
    <xf numFmtId="0" fontId="36" fillId="0" borderId="136" xfId="0" applyFont="1" applyBorder="1" applyAlignment="1">
      <alignment horizontal="center" vertical="center"/>
    </xf>
    <xf numFmtId="0" fontId="36" fillId="0" borderId="137" xfId="0" applyFont="1" applyBorder="1" applyAlignment="1">
      <alignment horizontal="center" vertical="center"/>
    </xf>
    <xf numFmtId="164" fontId="36" fillId="0" borderId="133" xfId="0" applyNumberFormat="1" applyFont="1" applyBorder="1" applyAlignment="1">
      <alignment horizontal="center" vertical="center"/>
    </xf>
    <xf numFmtId="164" fontId="36" fillId="0" borderId="138" xfId="0" applyNumberFormat="1" applyFont="1" applyBorder="1" applyAlignment="1">
      <alignment horizontal="center" vertical="center"/>
    </xf>
    <xf numFmtId="165" fontId="36" fillId="12" borderId="139" xfId="0" applyNumberFormat="1" applyFont="1" applyFill="1" applyBorder="1" applyAlignment="1">
      <alignment horizontal="center" vertical="center"/>
    </xf>
    <xf numFmtId="164" fontId="36" fillId="0" borderId="140" xfId="0" applyNumberFormat="1" applyFont="1" applyBorder="1" applyAlignment="1">
      <alignment horizontal="center" vertical="center"/>
    </xf>
    <xf numFmtId="165" fontId="36" fillId="12" borderId="141" xfId="0" applyNumberFormat="1" applyFont="1" applyFill="1" applyBorder="1" applyAlignment="1">
      <alignment horizontal="center" vertical="center"/>
    </xf>
    <xf numFmtId="164" fontId="36" fillId="0" borderId="143" xfId="0" applyNumberFormat="1" applyFont="1" applyBorder="1" applyAlignment="1">
      <alignment horizontal="center" vertical="center"/>
    </xf>
    <xf numFmtId="164" fontId="36" fillId="0" borderId="144" xfId="0" applyNumberFormat="1" applyFont="1" applyBorder="1" applyAlignment="1">
      <alignment horizontal="center" vertical="center"/>
    </xf>
    <xf numFmtId="0" fontId="36" fillId="0" borderId="145" xfId="0" applyFont="1" applyBorder="1" applyAlignment="1">
      <alignment horizontal="center" vertical="center"/>
    </xf>
    <xf numFmtId="164" fontId="36" fillId="12" borderId="146" xfId="0" applyNumberFormat="1" applyFont="1" applyFill="1" applyBorder="1" applyAlignment="1">
      <alignment horizontal="center" vertical="center"/>
    </xf>
    <xf numFmtId="164" fontId="36" fillId="12" borderId="147" xfId="0" applyNumberFormat="1" applyFont="1" applyFill="1" applyBorder="1" applyAlignment="1">
      <alignment horizontal="center" vertical="center"/>
    </xf>
    <xf numFmtId="164" fontId="36" fillId="12" borderId="148" xfId="0" applyNumberFormat="1" applyFont="1" applyFill="1" applyBorder="1" applyAlignment="1">
      <alignment horizontal="center" vertical="center"/>
    </xf>
    <xf numFmtId="0" fontId="36" fillId="0" borderId="150" xfId="0" applyFont="1" applyBorder="1" applyAlignment="1">
      <alignment horizontal="center" vertical="center"/>
    </xf>
    <xf numFmtId="0" fontId="36" fillId="0" borderId="151" xfId="0" applyFont="1" applyBorder="1" applyAlignment="1">
      <alignment horizontal="center" vertical="center"/>
    </xf>
    <xf numFmtId="165" fontId="36" fillId="0" borderId="86" xfId="0" applyNumberFormat="1" applyFont="1" applyBorder="1" applyAlignment="1">
      <alignment horizontal="center" vertical="center"/>
    </xf>
    <xf numFmtId="165" fontId="36" fillId="12" borderId="152" xfId="0" applyNumberFormat="1" applyFont="1" applyFill="1" applyBorder="1" applyAlignment="1">
      <alignment horizontal="center" vertical="center"/>
    </xf>
    <xf numFmtId="164" fontId="36" fillId="0" borderId="86" xfId="0" applyNumberFormat="1" applyFont="1" applyBorder="1" applyAlignment="1">
      <alignment horizontal="center" vertical="center"/>
    </xf>
    <xf numFmtId="164" fontId="36" fillId="0" borderId="154" xfId="0" applyNumberFormat="1" applyFont="1" applyBorder="1" applyAlignment="1">
      <alignment horizontal="center" vertical="center"/>
    </xf>
    <xf numFmtId="164" fontId="36" fillId="0" borderId="155" xfId="0" applyNumberFormat="1" applyFont="1" applyBorder="1" applyAlignment="1">
      <alignment horizontal="center" vertical="center"/>
    </xf>
    <xf numFmtId="164" fontId="36" fillId="0" borderId="156" xfId="0" applyNumberFormat="1" applyFont="1" applyBorder="1" applyAlignment="1">
      <alignment horizontal="center" vertical="center"/>
    </xf>
    <xf numFmtId="165" fontId="36" fillId="12" borderId="155" xfId="0" applyNumberFormat="1" applyFont="1" applyFill="1" applyBorder="1" applyAlignment="1">
      <alignment horizontal="center" vertical="center"/>
    </xf>
    <xf numFmtId="164" fontId="36" fillId="12" borderId="152" xfId="0" applyNumberFormat="1" applyFont="1" applyFill="1" applyBorder="1" applyAlignment="1">
      <alignment horizontal="center" vertical="center"/>
    </xf>
    <xf numFmtId="164" fontId="36" fillId="12" borderId="157" xfId="0" applyNumberFormat="1" applyFont="1" applyFill="1" applyBorder="1" applyAlignment="1">
      <alignment horizontal="center" vertical="center"/>
    </xf>
    <xf numFmtId="164" fontId="36" fillId="12" borderId="158" xfId="0" applyNumberFormat="1" applyFont="1" applyFill="1" applyBorder="1" applyAlignment="1">
      <alignment horizontal="center" vertical="center"/>
    </xf>
    <xf numFmtId="164" fontId="36" fillId="12" borderId="159" xfId="0" applyNumberFormat="1" applyFont="1" applyFill="1" applyBorder="1" applyAlignment="1">
      <alignment horizontal="center" vertical="center"/>
    </xf>
    <xf numFmtId="164" fontId="36" fillId="12" borderId="160" xfId="0" applyNumberFormat="1" applyFont="1" applyFill="1" applyBorder="1" applyAlignment="1">
      <alignment horizontal="center" vertical="center"/>
    </xf>
    <xf numFmtId="165" fontId="36" fillId="12" borderId="160" xfId="0" applyNumberFormat="1" applyFont="1" applyFill="1" applyBorder="1" applyAlignment="1">
      <alignment horizontal="center" vertical="center"/>
    </xf>
    <xf numFmtId="164" fontId="36" fillId="0" borderId="161" xfId="0" applyNumberFormat="1" applyFont="1" applyBorder="1" applyAlignment="1">
      <alignment horizontal="center" vertical="center"/>
    </xf>
    <xf numFmtId="0" fontId="36" fillId="0" borderId="162" xfId="0" applyFont="1" applyBorder="1" applyAlignment="1">
      <alignment horizontal="center" vertical="center"/>
    </xf>
    <xf numFmtId="0" fontId="36" fillId="0" borderId="163" xfId="0" applyFont="1" applyBorder="1" applyAlignment="1">
      <alignment horizontal="center" vertical="center"/>
    </xf>
    <xf numFmtId="164" fontId="36" fillId="0" borderId="164" xfId="0" applyNumberFormat="1" applyFont="1" applyBorder="1" applyAlignment="1">
      <alignment horizontal="center" vertical="center"/>
    </xf>
    <xf numFmtId="164" fontId="36" fillId="0" borderId="165" xfId="0" applyNumberFormat="1" applyFont="1" applyBorder="1" applyAlignment="1">
      <alignment horizontal="center" vertical="center"/>
    </xf>
    <xf numFmtId="165" fontId="36" fillId="12" borderId="164" xfId="0" applyNumberFormat="1" applyFont="1" applyFill="1" applyBorder="1" applyAlignment="1">
      <alignment horizontal="center" vertical="center"/>
    </xf>
    <xf numFmtId="164" fontId="36" fillId="12" borderId="81" xfId="0" applyNumberFormat="1" applyFont="1" applyFill="1" applyBorder="1" applyAlignment="1">
      <alignment horizontal="center" vertical="center"/>
    </xf>
    <xf numFmtId="164" fontId="36" fillId="0" borderId="81" xfId="0" applyNumberFormat="1" applyFont="1" applyBorder="1" applyAlignment="1">
      <alignment horizontal="center" vertical="center"/>
    </xf>
    <xf numFmtId="164" fontId="36" fillId="0" borderId="166" xfId="0" applyNumberFormat="1" applyFont="1" applyBorder="1" applyAlignment="1">
      <alignment horizontal="center" vertical="center"/>
    </xf>
    <xf numFmtId="164" fontId="36" fillId="12" borderId="167" xfId="0" applyNumberFormat="1" applyFont="1" applyFill="1" applyBorder="1" applyAlignment="1">
      <alignment horizontal="center" vertical="center"/>
    </xf>
    <xf numFmtId="0" fontId="18" fillId="0" borderId="8" xfId="2" applyFont="1" applyBorder="1"/>
    <xf numFmtId="164" fontId="36" fillId="0" borderId="169" xfId="0" applyNumberFormat="1" applyFont="1" applyBorder="1" applyAlignment="1">
      <alignment horizontal="center" vertical="center"/>
    </xf>
    <xf numFmtId="0" fontId="36" fillId="0" borderId="169" xfId="0" applyFont="1" applyBorder="1" applyAlignment="1">
      <alignment horizontal="center" vertical="center"/>
    </xf>
    <xf numFmtId="0" fontId="12" fillId="12" borderId="171" xfId="2" applyFont="1" applyFill="1" applyBorder="1"/>
    <xf numFmtId="164" fontId="36" fillId="12" borderId="172" xfId="0" applyNumberFormat="1" applyFont="1" applyFill="1" applyBorder="1" applyAlignment="1">
      <alignment horizontal="center" vertical="center"/>
    </xf>
    <xf numFmtId="0" fontId="12" fillId="0" borderId="173" xfId="2" applyFont="1" applyFill="1" applyBorder="1"/>
    <xf numFmtId="164" fontId="36" fillId="0" borderId="174" xfId="0" applyNumberFormat="1" applyFont="1" applyBorder="1" applyAlignment="1">
      <alignment horizontal="center" vertical="center"/>
    </xf>
    <xf numFmtId="164" fontId="36" fillId="0" borderId="168" xfId="0" applyNumberFormat="1" applyFont="1" applyBorder="1" applyAlignment="1">
      <alignment horizontal="center" vertical="center"/>
    </xf>
    <xf numFmtId="0" fontId="18" fillId="12" borderId="171" xfId="2" applyFont="1" applyFill="1" applyBorder="1"/>
    <xf numFmtId="164" fontId="36" fillId="12" borderId="175" xfId="0" applyNumberFormat="1" applyFont="1" applyFill="1" applyBorder="1" applyAlignment="1">
      <alignment horizontal="center" vertical="center"/>
    </xf>
    <xf numFmtId="164" fontId="36" fillId="13" borderId="178" xfId="0" applyNumberFormat="1" applyFont="1" applyFill="1" applyBorder="1" applyAlignment="1">
      <alignment horizontal="center" vertical="center"/>
    </xf>
    <xf numFmtId="0" fontId="18" fillId="13" borderId="7" xfId="2" applyFont="1" applyFill="1" applyBorder="1"/>
    <xf numFmtId="164" fontId="36" fillId="13" borderId="97" xfId="0" applyNumberFormat="1" applyFont="1" applyFill="1" applyBorder="1" applyAlignment="1">
      <alignment horizontal="center" vertical="center"/>
    </xf>
    <xf numFmtId="164" fontId="36" fillId="13" borderId="170" xfId="0" applyNumberFormat="1" applyFont="1" applyFill="1" applyBorder="1" applyAlignment="1">
      <alignment horizontal="center" vertical="center"/>
    </xf>
    <xf numFmtId="0" fontId="18" fillId="13" borderId="6" xfId="2" applyFont="1" applyFill="1" applyBorder="1"/>
    <xf numFmtId="0" fontId="12" fillId="13" borderId="56" xfId="2" applyFont="1" applyFill="1" applyBorder="1"/>
    <xf numFmtId="164" fontId="36" fillId="13" borderId="57" xfId="0" applyNumberFormat="1" applyFont="1" applyFill="1" applyBorder="1" applyAlignment="1">
      <alignment horizontal="center" vertical="center"/>
    </xf>
    <xf numFmtId="165" fontId="36" fillId="13" borderId="56" xfId="0" applyNumberFormat="1" applyFont="1" applyFill="1" applyBorder="1" applyAlignment="1">
      <alignment horizontal="center" vertical="center"/>
    </xf>
    <xf numFmtId="0" fontId="36" fillId="13" borderId="57" xfId="0" applyFont="1" applyFill="1" applyBorder="1" applyAlignment="1">
      <alignment horizontal="center" vertical="center"/>
    </xf>
    <xf numFmtId="0" fontId="1" fillId="9" borderId="179" xfId="0" applyFont="1" applyFill="1" applyBorder="1" applyAlignment="1">
      <alignment horizontal="center" vertical="center"/>
    </xf>
    <xf numFmtId="0" fontId="18" fillId="0" borderId="81" xfId="2" applyFont="1" applyBorder="1"/>
    <xf numFmtId="164" fontId="36" fillId="12" borderId="166" xfId="0" applyNumberFormat="1" applyFont="1" applyFill="1" applyBorder="1" applyAlignment="1">
      <alignment horizontal="center" vertical="center"/>
    </xf>
    <xf numFmtId="164" fontId="36" fillId="0" borderId="180" xfId="0" applyNumberFormat="1" applyFont="1" applyBorder="1" applyAlignment="1">
      <alignment horizontal="center" vertical="center"/>
    </xf>
    <xf numFmtId="164" fontId="36" fillId="12" borderId="180" xfId="0" applyNumberFormat="1" applyFont="1" applyFill="1" applyBorder="1" applyAlignment="1">
      <alignment horizontal="center" vertical="center"/>
    </xf>
    <xf numFmtId="164" fontId="36" fillId="12" borderId="182" xfId="0" applyNumberFormat="1" applyFont="1" applyFill="1" applyBorder="1" applyAlignment="1">
      <alignment horizontal="center" vertical="center"/>
    </xf>
    <xf numFmtId="0" fontId="18" fillId="12" borderId="57" xfId="2" applyFont="1" applyFill="1" applyBorder="1"/>
    <xf numFmtId="164" fontId="36" fillId="0" borderId="183" xfId="0" applyNumberFormat="1" applyFont="1" applyBorder="1" applyAlignment="1">
      <alignment horizontal="center" vertical="center"/>
    </xf>
    <xf numFmtId="0" fontId="36" fillId="0" borderId="183" xfId="0" applyFont="1" applyBorder="1" applyAlignment="1">
      <alignment horizontal="center" vertical="center"/>
    </xf>
    <xf numFmtId="0" fontId="36" fillId="0" borderId="181" xfId="0" applyFont="1" applyBorder="1" applyAlignment="1">
      <alignment horizontal="center" vertical="center"/>
    </xf>
    <xf numFmtId="0" fontId="18" fillId="12" borderId="185" xfId="2" applyFont="1" applyFill="1" applyBorder="1"/>
    <xf numFmtId="164" fontId="36" fillId="12" borderId="185" xfId="0" applyNumberFormat="1" applyFont="1" applyFill="1" applyBorder="1" applyAlignment="1">
      <alignment horizontal="center" vertical="center"/>
    </xf>
    <xf numFmtId="164" fontId="36" fillId="12" borderId="184" xfId="0" applyNumberFormat="1" applyFont="1" applyFill="1" applyBorder="1" applyAlignment="1">
      <alignment horizontal="center" vertical="center"/>
    </xf>
    <xf numFmtId="0" fontId="68" fillId="32" borderId="55" xfId="2" applyFont="1" applyFill="1" applyBorder="1"/>
    <xf numFmtId="0" fontId="68" fillId="32" borderId="56" xfId="2" applyFont="1" applyFill="1" applyBorder="1"/>
    <xf numFmtId="0" fontId="68" fillId="32" borderId="166" xfId="2" applyFont="1" applyFill="1" applyBorder="1"/>
    <xf numFmtId="0" fontId="68" fillId="32" borderId="183" xfId="2" applyFont="1" applyFill="1" applyBorder="1"/>
    <xf numFmtId="0" fontId="11" fillId="32" borderId="56" xfId="2" applyFill="1" applyBorder="1"/>
    <xf numFmtId="0" fontId="68" fillId="32" borderId="118" xfId="2" applyFont="1" applyFill="1" applyBorder="1"/>
    <xf numFmtId="0" fontId="68" fillId="32" borderId="176" xfId="2" applyFont="1" applyFill="1" applyBorder="1"/>
    <xf numFmtId="0" fontId="68" fillId="32" borderId="7" xfId="2" applyFont="1" applyFill="1" applyBorder="1"/>
    <xf numFmtId="0" fontId="12" fillId="32" borderId="7" xfId="2" applyFont="1" applyFill="1" applyBorder="1"/>
    <xf numFmtId="0" fontId="45" fillId="9" borderId="15" xfId="0" applyFont="1" applyFill="1" applyBorder="1" applyAlignment="1">
      <alignment vertical="center"/>
    </xf>
    <xf numFmtId="0" fontId="36" fillId="0" borderId="166" xfId="0" applyFont="1" applyBorder="1" applyAlignment="1">
      <alignment horizontal="center" vertical="center"/>
    </xf>
    <xf numFmtId="165" fontId="36" fillId="12" borderId="81" xfId="0" applyNumberFormat="1" applyFont="1" applyFill="1" applyBorder="1" applyAlignment="1">
      <alignment horizontal="center" vertical="center"/>
    </xf>
    <xf numFmtId="165" fontId="36" fillId="12" borderId="186" xfId="0" applyNumberFormat="1" applyFont="1" applyFill="1" applyBorder="1" applyAlignment="1">
      <alignment horizontal="center" vertical="center"/>
    </xf>
    <xf numFmtId="164" fontId="36" fillId="13" borderId="177" xfId="0" applyNumberFormat="1" applyFont="1" applyFill="1" applyBorder="1" applyAlignment="1">
      <alignment horizontal="center" vertical="center"/>
    </xf>
    <xf numFmtId="164" fontId="36" fillId="13" borderId="168" xfId="0" applyNumberFormat="1" applyFont="1" applyFill="1" applyBorder="1" applyAlignment="1">
      <alignment horizontal="center" vertical="center"/>
    </xf>
    <xf numFmtId="165" fontId="36" fillId="13" borderId="167" xfId="0" applyNumberFormat="1" applyFont="1" applyFill="1" applyBorder="1" applyAlignment="1">
      <alignment horizontal="center" vertical="center"/>
    </xf>
    <xf numFmtId="165" fontId="36" fillId="13" borderId="57" xfId="0" applyNumberFormat="1" applyFont="1" applyFill="1" applyBorder="1" applyAlignment="1">
      <alignment horizontal="center" vertical="center"/>
    </xf>
    <xf numFmtId="0" fontId="1" fillId="9" borderId="166" xfId="0" applyFont="1" applyFill="1" applyBorder="1" applyAlignment="1">
      <alignment horizontal="center" vertical="center"/>
    </xf>
    <xf numFmtId="0" fontId="1" fillId="9" borderId="171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32" borderId="80" xfId="0" applyFont="1" applyFill="1" applyBorder="1"/>
    <xf numFmtId="0" fontId="1" fillId="32" borderId="98" xfId="0" applyFont="1" applyFill="1" applyBorder="1"/>
    <xf numFmtId="0" fontId="0" fillId="32" borderId="98" xfId="0" applyFill="1" applyBorder="1"/>
    <xf numFmtId="0" fontId="0" fillId="32" borderId="0" xfId="0" applyFill="1"/>
    <xf numFmtId="165" fontId="36" fillId="12" borderId="95" xfId="0" applyNumberFormat="1" applyFont="1" applyFill="1" applyBorder="1" applyAlignment="1">
      <alignment horizontal="center" vertical="center"/>
    </xf>
    <xf numFmtId="164" fontId="36" fillId="12" borderId="187" xfId="0" applyNumberFormat="1" applyFont="1" applyFill="1" applyBorder="1" applyAlignment="1">
      <alignment horizontal="center" vertical="center"/>
    </xf>
    <xf numFmtId="164" fontId="36" fillId="0" borderId="95" xfId="0" applyNumberFormat="1" applyFont="1" applyBorder="1" applyAlignment="1">
      <alignment horizontal="center" vertical="center"/>
    </xf>
    <xf numFmtId="165" fontId="36" fillId="0" borderId="95" xfId="0" applyNumberFormat="1" applyFont="1" applyBorder="1" applyAlignment="1">
      <alignment horizontal="center" vertical="center"/>
    </xf>
    <xf numFmtId="165" fontId="36" fillId="0" borderId="188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64" fontId="36" fillId="12" borderId="189" xfId="0" applyNumberFormat="1" applyFont="1" applyFill="1" applyBorder="1" applyAlignment="1">
      <alignment horizontal="center" vertical="center"/>
    </xf>
    <xf numFmtId="165" fontId="36" fillId="13" borderId="97" xfId="0" applyNumberFormat="1" applyFont="1" applyFill="1" applyBorder="1" applyAlignment="1">
      <alignment horizontal="center" vertical="center"/>
    </xf>
    <xf numFmtId="165" fontId="36" fillId="12" borderId="97" xfId="0" applyNumberFormat="1" applyFont="1" applyFill="1" applyBorder="1" applyAlignment="1">
      <alignment horizontal="center" vertical="center"/>
    </xf>
    <xf numFmtId="165" fontId="36" fillId="12" borderId="57" xfId="0" applyNumberFormat="1" applyFont="1" applyFill="1" applyBorder="1" applyAlignment="1">
      <alignment horizontal="center" vertical="center"/>
    </xf>
    <xf numFmtId="0" fontId="12" fillId="0" borderId="49" xfId="2" applyFont="1" applyFill="1" applyBorder="1"/>
    <xf numFmtId="0" fontId="11" fillId="0" borderId="4" xfId="2" applyFill="1" applyBorder="1" applyAlignment="1">
      <alignment horizontal="left"/>
    </xf>
    <xf numFmtId="164" fontId="49" fillId="0" borderId="77" xfId="0" applyNumberFormat="1" applyFont="1" applyBorder="1" applyAlignment="1">
      <alignment horizontal="right" vertical="center"/>
    </xf>
    <xf numFmtId="164" fontId="49" fillId="12" borderId="77" xfId="0" applyNumberFormat="1" applyFont="1" applyFill="1" applyBorder="1" applyAlignment="1">
      <alignment horizontal="right" vertical="center"/>
    </xf>
    <xf numFmtId="165" fontId="49" fillId="0" borderId="78" xfId="0" applyNumberFormat="1" applyFont="1" applyBorder="1" applyAlignment="1">
      <alignment horizontal="left" vertical="center"/>
    </xf>
    <xf numFmtId="165" fontId="49" fillId="12" borderId="78" xfId="0" applyNumberFormat="1" applyFont="1" applyFill="1" applyBorder="1" applyAlignment="1">
      <alignment horizontal="left" vertical="center"/>
    </xf>
    <xf numFmtId="0" fontId="49" fillId="12" borderId="83" xfId="0" applyFont="1" applyFill="1" applyBorder="1"/>
    <xf numFmtId="0" fontId="12" fillId="13" borderId="49" xfId="2" applyFont="1" applyFill="1" applyBorder="1"/>
    <xf numFmtId="0" fontId="49" fillId="13" borderId="49" xfId="0" applyFont="1" applyFill="1" applyBorder="1"/>
    <xf numFmtId="164" fontId="49" fillId="13" borderId="49" xfId="0" applyNumberFormat="1" applyFont="1" applyFill="1" applyBorder="1" applyAlignment="1">
      <alignment horizontal="center" vertical="center"/>
    </xf>
    <xf numFmtId="165" fontId="49" fillId="13" borderId="49" xfId="0" applyNumberFormat="1" applyFont="1" applyFill="1" applyBorder="1" applyAlignment="1">
      <alignment horizontal="center" vertical="center"/>
    </xf>
    <xf numFmtId="0" fontId="49" fillId="33" borderId="49" xfId="0" applyFont="1" applyFill="1" applyBorder="1"/>
    <xf numFmtId="0" fontId="0" fillId="12" borderId="194" xfId="0" applyFill="1" applyBorder="1"/>
    <xf numFmtId="0" fontId="0" fillId="0" borderId="195" xfId="0" applyBorder="1"/>
    <xf numFmtId="0" fontId="49" fillId="12" borderId="79" xfId="0" applyFont="1" applyFill="1" applyBorder="1"/>
    <xf numFmtId="0" fontId="45" fillId="9" borderId="16" xfId="0" applyFont="1" applyFill="1" applyBorder="1" applyAlignment="1">
      <alignment horizontal="center" vertical="center"/>
    </xf>
    <xf numFmtId="0" fontId="45" fillId="9" borderId="17" xfId="0" applyFont="1" applyFill="1" applyBorder="1" applyAlignment="1">
      <alignment horizontal="center" vertical="center"/>
    </xf>
    <xf numFmtId="0" fontId="0" fillId="13" borderId="6" xfId="0" applyFill="1" applyBorder="1"/>
    <xf numFmtId="0" fontId="70" fillId="31" borderId="3" xfId="0" applyFont="1" applyFill="1" applyBorder="1"/>
    <xf numFmtId="0" fontId="10" fillId="31" borderId="3" xfId="0" applyFont="1" applyFill="1" applyBorder="1"/>
    <xf numFmtId="0" fontId="12" fillId="31" borderId="3" xfId="2" applyFont="1" applyFill="1" applyBorder="1"/>
    <xf numFmtId="0" fontId="0" fillId="31" borderId="3" xfId="0" applyFill="1" applyBorder="1"/>
    <xf numFmtId="164" fontId="49" fillId="12" borderId="53" xfId="0" applyNumberFormat="1" applyFont="1" applyFill="1" applyBorder="1" applyAlignment="1">
      <alignment horizontal="right"/>
    </xf>
    <xf numFmtId="0" fontId="69" fillId="12" borderId="51" xfId="0" applyFont="1" applyFill="1" applyBorder="1" applyAlignment="1">
      <alignment horizontal="center" vertical="center"/>
    </xf>
    <xf numFmtId="0" fontId="71" fillId="12" borderId="52" xfId="0" applyFont="1" applyFill="1" applyBorder="1" applyAlignment="1">
      <alignment horizontal="center" vertical="center"/>
    </xf>
    <xf numFmtId="0" fontId="0" fillId="12" borderId="10" xfId="0" applyFill="1" applyBorder="1"/>
    <xf numFmtId="0" fontId="0" fillId="0" borderId="82" xfId="0" applyBorder="1"/>
    <xf numFmtId="0" fontId="7" fillId="9" borderId="0" xfId="0" applyFont="1" applyFill="1" applyAlignment="1">
      <alignment horizontal="left"/>
    </xf>
    <xf numFmtId="0" fontId="0" fillId="0" borderId="75" xfId="0" applyBorder="1"/>
    <xf numFmtId="0" fontId="55" fillId="12" borderId="73" xfId="0" applyFont="1" applyFill="1" applyBorder="1"/>
    <xf numFmtId="0" fontId="0" fillId="12" borderId="73" xfId="0" applyFill="1" applyBorder="1"/>
    <xf numFmtId="0" fontId="1" fillId="9" borderId="98" xfId="0" applyFont="1" applyFill="1" applyBorder="1"/>
    <xf numFmtId="0" fontId="0" fillId="12" borderId="75" xfId="0" applyFill="1" applyBorder="1"/>
    <xf numFmtId="0" fontId="0" fillId="12" borderId="0" xfId="0" applyFill="1"/>
    <xf numFmtId="0" fontId="1" fillId="9" borderId="98" xfId="0" applyFont="1" applyFill="1" applyBorder="1" applyAlignment="1">
      <alignment horizontal="center" vertical="center"/>
    </xf>
    <xf numFmtId="0" fontId="0" fillId="12" borderId="75" xfId="0" applyFill="1" applyBorder="1" applyAlignment="1">
      <alignment horizontal="center" vertical="center"/>
    </xf>
    <xf numFmtId="0" fontId="0" fillId="12" borderId="219" xfId="0" applyFill="1" applyBorder="1" applyAlignment="1">
      <alignment horizontal="center" vertical="center"/>
    </xf>
    <xf numFmtId="0" fontId="36" fillId="12" borderId="96" xfId="0" applyFont="1" applyFill="1" applyBorder="1" applyAlignment="1">
      <alignment horizontal="center" vertical="center"/>
    </xf>
    <xf numFmtId="0" fontId="10" fillId="12" borderId="51" xfId="0" applyFont="1" applyFill="1" applyBorder="1" applyAlignment="1">
      <alignment horizontal="center" vertical="center"/>
    </xf>
    <xf numFmtId="0" fontId="12" fillId="0" borderId="0" xfId="2" applyFont="1" applyBorder="1"/>
    <xf numFmtId="0" fontId="12" fillId="12" borderId="0" xfId="2" applyFont="1" applyFill="1" applyBorder="1"/>
    <xf numFmtId="0" fontId="0" fillId="12" borderId="55" xfId="0" applyFill="1" applyBorder="1"/>
    <xf numFmtId="165" fontId="49" fillId="13" borderId="49" xfId="0" applyNumberFormat="1" applyFont="1" applyFill="1" applyBorder="1" applyAlignment="1">
      <alignment horizontal="left" vertical="center"/>
    </xf>
    <xf numFmtId="165" fontId="36" fillId="0" borderId="56" xfId="0" applyNumberFormat="1" applyFont="1" applyBorder="1" applyAlignment="1">
      <alignment horizontal="center" vertical="center"/>
    </xf>
    <xf numFmtId="164" fontId="36" fillId="12" borderId="247" xfId="0" applyNumberFormat="1" applyFont="1" applyFill="1" applyBorder="1" applyAlignment="1">
      <alignment horizontal="center" vertical="center"/>
    </xf>
    <xf numFmtId="0" fontId="36" fillId="12" borderId="248" xfId="0" applyFont="1" applyFill="1" applyBorder="1" applyAlignment="1">
      <alignment horizontal="center" vertical="center"/>
    </xf>
    <xf numFmtId="0" fontId="36" fillId="12" borderId="249" xfId="0" applyFont="1" applyFill="1" applyBorder="1" applyAlignment="1">
      <alignment horizontal="center" vertical="center"/>
    </xf>
    <xf numFmtId="165" fontId="36" fillId="12" borderId="244" xfId="0" applyNumberFormat="1" applyFont="1" applyFill="1" applyBorder="1" applyAlignment="1">
      <alignment horizontal="center" vertical="center"/>
    </xf>
    <xf numFmtId="164" fontId="36" fillId="0" borderId="98" xfId="0" applyNumberFormat="1" applyFont="1" applyBorder="1" applyAlignment="1">
      <alignment horizontal="center" vertical="center"/>
    </xf>
    <xf numFmtId="165" fontId="36" fillId="12" borderId="87" xfId="0" applyNumberFormat="1" applyFont="1" applyFill="1" applyBorder="1" applyAlignment="1">
      <alignment horizontal="center" vertical="center"/>
    </xf>
    <xf numFmtId="0" fontId="12" fillId="12" borderId="250" xfId="2" applyFont="1" applyFill="1" applyBorder="1"/>
    <xf numFmtId="164" fontId="36" fillId="12" borderId="252" xfId="0" applyNumberFormat="1" applyFont="1" applyFill="1" applyBorder="1" applyAlignment="1">
      <alignment horizontal="center" vertical="center"/>
    </xf>
    <xf numFmtId="164" fontId="36" fillId="12" borderId="253" xfId="0" applyNumberFormat="1" applyFont="1" applyFill="1" applyBorder="1" applyAlignment="1">
      <alignment horizontal="center" vertical="center"/>
    </xf>
    <xf numFmtId="164" fontId="36" fillId="12" borderId="254" xfId="0" applyNumberFormat="1" applyFont="1" applyFill="1" applyBorder="1" applyAlignment="1">
      <alignment horizontal="center" vertical="center"/>
    </xf>
    <xf numFmtId="165" fontId="36" fillId="12" borderId="255" xfId="0" applyNumberFormat="1" applyFont="1" applyFill="1" applyBorder="1" applyAlignment="1">
      <alignment horizontal="center" vertical="center"/>
    </xf>
    <xf numFmtId="0" fontId="55" fillId="12" borderId="240" xfId="0" applyFont="1" applyFill="1" applyBorder="1" applyAlignment="1">
      <alignment horizontal="center" vertical="center"/>
    </xf>
    <xf numFmtId="0" fontId="45" fillId="9" borderId="0" xfId="2" applyFont="1" applyFill="1"/>
    <xf numFmtId="0" fontId="11" fillId="31" borderId="3" xfId="2" applyFill="1" applyBorder="1"/>
    <xf numFmtId="0" fontId="11" fillId="0" borderId="6" xfId="2" applyBorder="1"/>
    <xf numFmtId="0" fontId="75" fillId="13" borderId="6" xfId="0" applyFont="1" applyFill="1" applyBorder="1"/>
    <xf numFmtId="0" fontId="75" fillId="0" borderId="6" xfId="0" applyFont="1" applyBorder="1"/>
    <xf numFmtId="0" fontId="11" fillId="12" borderId="6" xfId="2" applyFill="1" applyBorder="1"/>
    <xf numFmtId="0" fontId="75" fillId="12" borderId="7" xfId="0" applyFont="1" applyFill="1" applyBorder="1"/>
    <xf numFmtId="0" fontId="75" fillId="12" borderId="6" xfId="0" applyFont="1" applyFill="1" applyBorder="1"/>
    <xf numFmtId="0" fontId="11" fillId="12" borderId="0" xfId="2" applyFill="1" applyBorder="1"/>
    <xf numFmtId="0" fontId="0" fillId="0" borderId="7" xfId="0" applyBorder="1"/>
    <xf numFmtId="0" fontId="11" fillId="0" borderId="0" xfId="2" applyBorder="1"/>
    <xf numFmtId="0" fontId="12" fillId="0" borderId="4" xfId="2" applyFont="1" applyFill="1" applyBorder="1"/>
    <xf numFmtId="0" fontId="0" fillId="0" borderId="5" xfId="0" applyBorder="1"/>
    <xf numFmtId="0" fontId="12" fillId="0" borderId="56" xfId="2" applyFont="1" applyFill="1" applyBorder="1"/>
    <xf numFmtId="0" fontId="18" fillId="0" borderId="7" xfId="2" applyFont="1" applyFill="1" applyBorder="1"/>
    <xf numFmtId="0" fontId="12" fillId="0" borderId="6" xfId="2" applyFont="1" applyFill="1" applyBorder="1"/>
    <xf numFmtId="0" fontId="12" fillId="12" borderId="118" xfId="2" applyFont="1" applyFill="1" applyBorder="1"/>
    <xf numFmtId="165" fontId="36" fillId="0" borderId="59" xfId="0" applyNumberFormat="1" applyFont="1" applyBorder="1" applyAlignment="1">
      <alignment horizontal="center" vertical="center"/>
    </xf>
    <xf numFmtId="165" fontId="36" fillId="0" borderId="64" xfId="0" applyNumberFormat="1" applyFont="1" applyBorder="1" applyAlignment="1">
      <alignment horizontal="center" vertical="center"/>
    </xf>
    <xf numFmtId="165" fontId="36" fillId="0" borderId="84" xfId="0" applyNumberFormat="1" applyFont="1" applyBorder="1" applyAlignment="1">
      <alignment horizontal="center" vertical="center"/>
    </xf>
    <xf numFmtId="164" fontId="36" fillId="12" borderId="153" xfId="0" applyNumberFormat="1" applyFont="1" applyFill="1" applyBorder="1" applyAlignment="1">
      <alignment horizontal="center" vertical="center"/>
    </xf>
    <xf numFmtId="164" fontId="36" fillId="0" borderId="88" xfId="0" applyNumberFormat="1" applyFont="1" applyBorder="1" applyAlignment="1">
      <alignment horizontal="center" vertical="center"/>
    </xf>
    <xf numFmtId="165" fontId="36" fillId="0" borderId="6" xfId="0" applyNumberFormat="1" applyFont="1" applyBorder="1" applyAlignment="1">
      <alignment horizontal="center" vertical="center"/>
    </xf>
    <xf numFmtId="165" fontId="36" fillId="0" borderId="70" xfId="0" applyNumberFormat="1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0" fontId="12" fillId="12" borderId="133" xfId="2" applyFont="1" applyFill="1" applyBorder="1"/>
    <xf numFmtId="164" fontId="36" fillId="12" borderId="149" xfId="0" applyNumberFormat="1" applyFont="1" applyFill="1" applyBorder="1" applyAlignment="1">
      <alignment horizontal="center" vertical="center"/>
    </xf>
    <xf numFmtId="165" fontId="36" fillId="12" borderId="142" xfId="0" applyNumberFormat="1" applyFont="1" applyFill="1" applyBorder="1" applyAlignment="1">
      <alignment horizontal="center" vertical="center"/>
    </xf>
    <xf numFmtId="164" fontId="36" fillId="0" borderId="89" xfId="0" applyNumberFormat="1" applyFont="1" applyBorder="1" applyAlignment="1">
      <alignment horizontal="center" vertical="center"/>
    </xf>
    <xf numFmtId="164" fontId="36" fillId="0" borderId="90" xfId="0" applyNumberFormat="1" applyFont="1" applyBorder="1" applyAlignment="1">
      <alignment horizontal="center" vertical="center"/>
    </xf>
    <xf numFmtId="164" fontId="36" fillId="12" borderId="134" xfId="0" applyNumberFormat="1" applyFont="1" applyFill="1" applyBorder="1" applyAlignment="1">
      <alignment horizontal="center" vertical="center"/>
    </xf>
    <xf numFmtId="165" fontId="36" fillId="0" borderId="91" xfId="0" applyNumberFormat="1" applyFont="1" applyBorder="1" applyAlignment="1">
      <alignment horizontal="center" vertical="center"/>
    </xf>
    <xf numFmtId="165" fontId="36" fillId="12" borderId="127" xfId="0" applyNumberFormat="1" applyFont="1" applyFill="1" applyBorder="1" applyAlignment="1">
      <alignment horizontal="center" vertical="center"/>
    </xf>
    <xf numFmtId="165" fontId="36" fillId="0" borderId="92" xfId="0" applyNumberFormat="1" applyFont="1" applyBorder="1" applyAlignment="1">
      <alignment horizontal="center" vertical="center"/>
    </xf>
    <xf numFmtId="165" fontId="36" fillId="12" borderId="119" xfId="0" applyNumberFormat="1" applyFont="1" applyFill="1" applyBorder="1" applyAlignment="1">
      <alignment horizontal="center" vertical="center"/>
    </xf>
    <xf numFmtId="165" fontId="36" fillId="12" borderId="153" xfId="0" applyNumberFormat="1" applyFont="1" applyFill="1" applyBorder="1" applyAlignment="1">
      <alignment horizontal="center" vertical="center"/>
    </xf>
    <xf numFmtId="165" fontId="36" fillId="0" borderId="75" xfId="0" applyNumberFormat="1" applyFont="1" applyBorder="1" applyAlignment="1">
      <alignment horizontal="center" vertical="center"/>
    </xf>
    <xf numFmtId="164" fontId="36" fillId="0" borderId="70" xfId="0" applyNumberFormat="1" applyFont="1" applyBorder="1" applyAlignment="1">
      <alignment horizontal="center" vertical="center"/>
    </xf>
    <xf numFmtId="165" fontId="36" fillId="0" borderId="239" xfId="0" applyNumberFormat="1" applyFont="1" applyBorder="1" applyAlignment="1">
      <alignment horizontal="center" vertical="center"/>
    </xf>
    <xf numFmtId="0" fontId="12" fillId="12" borderId="245" xfId="2" applyFont="1" applyFill="1" applyBorder="1"/>
    <xf numFmtId="0" fontId="12" fillId="0" borderId="83" xfId="2" applyFont="1" applyFill="1" applyBorder="1"/>
    <xf numFmtId="164" fontId="49" fillId="0" borderId="108" xfId="0" applyNumberFormat="1" applyFont="1" applyBorder="1" applyAlignment="1">
      <alignment horizontal="center" vertical="center"/>
    </xf>
    <xf numFmtId="165" fontId="49" fillId="0" borderId="83" xfId="0" applyNumberFormat="1" applyFont="1" applyBorder="1" applyAlignment="1">
      <alignment horizontal="center" vertical="center"/>
    </xf>
    <xf numFmtId="165" fontId="49" fillId="0" borderId="83" xfId="0" applyNumberFormat="1" applyFont="1" applyBorder="1" applyAlignment="1">
      <alignment horizontal="left" vertical="center"/>
    </xf>
    <xf numFmtId="164" fontId="49" fillId="0" borderId="190" xfId="0" applyNumberFormat="1" applyFont="1" applyBorder="1" applyAlignment="1">
      <alignment horizontal="center" vertical="center"/>
    </xf>
    <xf numFmtId="164" fontId="49" fillId="0" borderId="191" xfId="0" applyNumberFormat="1" applyFont="1" applyBorder="1" applyAlignment="1">
      <alignment horizontal="center" vertical="center"/>
    </xf>
    <xf numFmtId="164" fontId="49" fillId="0" borderId="4" xfId="0" applyNumberFormat="1" applyFont="1" applyBorder="1" applyAlignment="1">
      <alignment horizontal="right" vertical="center"/>
    </xf>
    <xf numFmtId="164" fontId="49" fillId="0" borderId="4" xfId="0" applyNumberFormat="1" applyFont="1" applyBorder="1" applyAlignment="1">
      <alignment horizontal="left" vertical="center"/>
    </xf>
    <xf numFmtId="164" fontId="49" fillId="0" borderId="50" xfId="0" applyNumberFormat="1" applyFont="1" applyBorder="1" applyAlignment="1">
      <alignment horizontal="center" vertical="center"/>
    </xf>
    <xf numFmtId="165" fontId="49" fillId="0" borderId="50" xfId="0" applyNumberFormat="1" applyFont="1" applyBorder="1" applyAlignment="1">
      <alignment horizontal="center" vertical="center"/>
    </xf>
    <xf numFmtId="0" fontId="12" fillId="12" borderId="108" xfId="2" applyFont="1" applyFill="1" applyBorder="1"/>
    <xf numFmtId="165" fontId="49" fillId="12" borderId="108" xfId="0" applyNumberFormat="1" applyFont="1" applyFill="1" applyBorder="1" applyAlignment="1">
      <alignment horizontal="center" vertical="center"/>
    </xf>
    <xf numFmtId="165" fontId="49" fillId="12" borderId="108" xfId="0" applyNumberFormat="1" applyFont="1" applyFill="1" applyBorder="1" applyAlignment="1">
      <alignment horizontal="left" vertical="center"/>
    </xf>
    <xf numFmtId="2" fontId="1" fillId="9" borderId="15" xfId="0" applyNumberFormat="1" applyFont="1" applyFill="1" applyBorder="1" applyAlignment="1">
      <alignment horizontal="center" wrapText="1"/>
    </xf>
    <xf numFmtId="164" fontId="36" fillId="0" borderId="259" xfId="0" applyNumberFormat="1" applyFont="1" applyBorder="1" applyAlignment="1">
      <alignment horizontal="center" vertical="center"/>
    </xf>
    <xf numFmtId="0" fontId="12" fillId="0" borderId="114" xfId="2" applyFont="1" applyFill="1" applyBorder="1"/>
    <xf numFmtId="164" fontId="36" fillId="0" borderId="186" xfId="0" applyNumberFormat="1" applyFont="1" applyBorder="1" applyAlignment="1">
      <alignment horizontal="center" vertical="center"/>
    </xf>
    <xf numFmtId="165" fontId="36" fillId="0" borderId="260" xfId="0" applyNumberFormat="1" applyFont="1" applyBorder="1" applyAlignment="1">
      <alignment horizontal="center" vertical="center"/>
    </xf>
    <xf numFmtId="0" fontId="12" fillId="0" borderId="118" xfId="2" applyFont="1" applyFill="1" applyBorder="1"/>
    <xf numFmtId="164" fontId="36" fillId="0" borderId="167" xfId="0" applyNumberFormat="1" applyFont="1" applyBorder="1" applyAlignment="1">
      <alignment horizontal="center" vertical="center"/>
    </xf>
    <xf numFmtId="165" fontId="36" fillId="0" borderId="168" xfId="0" applyNumberFormat="1" applyFont="1" applyBorder="1" applyAlignment="1">
      <alignment horizontal="center" vertical="center"/>
    </xf>
    <xf numFmtId="165" fontId="0" fillId="0" borderId="0" xfId="0" applyNumberFormat="1"/>
    <xf numFmtId="8" fontId="0" fillId="0" borderId="0" xfId="0" applyNumberFormat="1"/>
    <xf numFmtId="0" fontId="1" fillId="2" borderId="5" xfId="0" applyFont="1" applyFill="1" applyBorder="1"/>
    <xf numFmtId="0" fontId="1" fillId="2" borderId="5" xfId="0" applyFont="1" applyFill="1" applyBorder="1" applyAlignment="1">
      <alignment horizontal="right"/>
    </xf>
    <xf numFmtId="165" fontId="1" fillId="9" borderId="0" xfId="0" applyNumberFormat="1" applyFont="1" applyFill="1" applyAlignment="1">
      <alignment horizontal="left"/>
    </xf>
    <xf numFmtId="2" fontId="2" fillId="9" borderId="17" xfId="0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4" fillId="2" borderId="47" xfId="0" applyFont="1" applyFill="1" applyBorder="1"/>
    <xf numFmtId="0" fontId="50" fillId="2" borderId="191" xfId="0" applyFont="1" applyFill="1" applyBorder="1"/>
    <xf numFmtId="0" fontId="2" fillId="2" borderId="3" xfId="0" applyFont="1" applyFill="1" applyBorder="1"/>
    <xf numFmtId="0" fontId="4" fillId="2" borderId="261" xfId="0" applyFont="1" applyFill="1" applyBorder="1"/>
    <xf numFmtId="0" fontId="2" fillId="2" borderId="262" xfId="0" applyFont="1" applyFill="1" applyBorder="1"/>
    <xf numFmtId="0" fontId="1" fillId="2" borderId="191" xfId="0" applyFont="1" applyFill="1" applyBorder="1"/>
    <xf numFmtId="0" fontId="55" fillId="0" borderId="0" xfId="0" applyFont="1"/>
    <xf numFmtId="8" fontId="0" fillId="0" borderId="0" xfId="0" applyNumberFormat="1" applyAlignment="1">
      <alignment horizontal="left"/>
    </xf>
    <xf numFmtId="0" fontId="76" fillId="9" borderId="0" xfId="0" applyFont="1" applyFill="1" applyAlignment="1">
      <alignment horizontal="left"/>
    </xf>
    <xf numFmtId="0" fontId="2" fillId="9" borderId="0" xfId="0" applyFont="1" applyFill="1"/>
    <xf numFmtId="0" fontId="76" fillId="9" borderId="0" xfId="0" applyFont="1" applyFill="1"/>
    <xf numFmtId="0" fontId="77" fillId="9" borderId="0" xfId="0" applyFont="1" applyFill="1" applyAlignment="1">
      <alignment horizontal="left"/>
    </xf>
    <xf numFmtId="0" fontId="1" fillId="9" borderId="17" xfId="0" applyFont="1" applyFill="1" applyBorder="1"/>
    <xf numFmtId="8" fontId="2" fillId="9" borderId="0" xfId="0" applyNumberFormat="1" applyFont="1" applyFill="1" applyAlignment="1">
      <alignment horizontal="left" vertical="top"/>
    </xf>
    <xf numFmtId="8" fontId="76" fillId="9" borderId="0" xfId="0" applyNumberFormat="1" applyFont="1" applyFill="1" applyAlignment="1">
      <alignment horizontal="left"/>
    </xf>
    <xf numFmtId="0" fontId="76" fillId="9" borderId="0" xfId="0" applyFont="1" applyFill="1" applyAlignment="1">
      <alignment horizontal="right"/>
    </xf>
    <xf numFmtId="0" fontId="77" fillId="9" borderId="0" xfId="0" applyFont="1" applyFill="1" applyAlignment="1">
      <alignment horizontal="right" vertical="top"/>
    </xf>
    <xf numFmtId="0" fontId="76" fillId="9" borderId="0" xfId="0" applyFont="1" applyFill="1" applyAlignment="1">
      <alignment horizontal="right" vertical="top"/>
    </xf>
    <xf numFmtId="8" fontId="76" fillId="9" borderId="0" xfId="0" applyNumberFormat="1" applyFont="1" applyFill="1" applyAlignment="1">
      <alignment horizontal="left" vertical="top"/>
    </xf>
    <xf numFmtId="0" fontId="2" fillId="9" borderId="0" xfId="0" applyFont="1" applyFill="1" applyAlignment="1">
      <alignment horizontal="left"/>
    </xf>
    <xf numFmtId="0" fontId="60" fillId="0" borderId="0" xfId="0" applyFont="1" applyAlignment="1">
      <alignment horizontal="center"/>
    </xf>
    <xf numFmtId="0" fontId="61" fillId="10" borderId="0" xfId="0" applyFont="1" applyFill="1" applyAlignment="1">
      <alignment horizontal="center"/>
    </xf>
    <xf numFmtId="166" fontId="58" fillId="0" borderId="0" xfId="0" applyNumberFormat="1" applyFont="1" applyAlignment="1">
      <alignment horizontal="left" readingOrder="2"/>
    </xf>
    <xf numFmtId="0" fontId="43" fillId="12" borderId="193" xfId="0" applyFont="1" applyFill="1" applyBorder="1" applyAlignment="1">
      <alignment horizontal="center"/>
    </xf>
    <xf numFmtId="0" fontId="43" fillId="12" borderId="57" xfId="0" applyFont="1" applyFill="1" applyBorder="1" applyAlignment="1">
      <alignment horizontal="center"/>
    </xf>
    <xf numFmtId="0" fontId="14" fillId="0" borderId="0" xfId="0" applyFont="1" applyAlignment="1">
      <alignment horizontal="center" vertical="top"/>
    </xf>
    <xf numFmtId="0" fontId="45" fillId="9" borderId="16" xfId="0" applyFont="1" applyFill="1" applyBorder="1" applyAlignment="1">
      <alignment horizontal="center" vertical="center"/>
    </xf>
    <xf numFmtId="0" fontId="45" fillId="9" borderId="0" xfId="0" applyFont="1" applyFill="1" applyAlignment="1">
      <alignment horizontal="center" vertical="center"/>
    </xf>
    <xf numFmtId="0" fontId="35" fillId="24" borderId="0" xfId="0" applyFont="1" applyFill="1" applyAlignment="1">
      <alignment horizontal="center"/>
    </xf>
    <xf numFmtId="0" fontId="43" fillId="12" borderId="256" xfId="0" applyFont="1" applyFill="1" applyBorder="1" applyAlignment="1">
      <alignment horizontal="center" vertical="center"/>
    </xf>
    <xf numFmtId="0" fontId="43" fillId="12" borderId="166" xfId="0" applyFont="1" applyFill="1" applyBorder="1" applyAlignment="1">
      <alignment horizontal="center" vertical="center"/>
    </xf>
    <xf numFmtId="0" fontId="43" fillId="12" borderId="192" xfId="0" applyFont="1" applyFill="1" applyBorder="1" applyAlignment="1">
      <alignment horizontal="center" vertical="center"/>
    </xf>
    <xf numFmtId="0" fontId="43" fillId="12" borderId="193" xfId="0" applyFont="1" applyFill="1" applyBorder="1" applyAlignment="1">
      <alignment horizontal="center" vertical="center"/>
    </xf>
    <xf numFmtId="0" fontId="43" fillId="12" borderId="83" xfId="0" applyFont="1" applyFill="1" applyBorder="1" applyAlignment="1">
      <alignment horizontal="center" vertical="center"/>
    </xf>
    <xf numFmtId="0" fontId="35" fillId="21" borderId="0" xfId="0" applyFont="1" applyFill="1" applyAlignment="1">
      <alignment horizontal="center"/>
    </xf>
    <xf numFmtId="0" fontId="45" fillId="9" borderId="17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43" fillId="12" borderId="81" xfId="0" applyFont="1" applyFill="1" applyBorder="1" applyAlignment="1">
      <alignment horizontal="center" vertical="center"/>
    </xf>
    <xf numFmtId="0" fontId="43" fillId="12" borderId="57" xfId="0" applyFont="1" applyFill="1" applyBorder="1" applyAlignment="1">
      <alignment horizontal="center" vertical="center"/>
    </xf>
    <xf numFmtId="0" fontId="43" fillId="12" borderId="172" xfId="0" applyFont="1" applyFill="1" applyBorder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43" fillId="12" borderId="168" xfId="0" applyFont="1" applyFill="1" applyBorder="1" applyAlignment="1">
      <alignment horizontal="center" vertical="center"/>
    </xf>
    <xf numFmtId="0" fontId="8" fillId="25" borderId="0" xfId="0" applyFont="1" applyFill="1" applyAlignment="1">
      <alignment horizontal="center"/>
    </xf>
    <xf numFmtId="0" fontId="43" fillId="12" borderId="220" xfId="0" applyFont="1" applyFill="1" applyBorder="1" applyAlignment="1">
      <alignment horizontal="center" vertical="center"/>
    </xf>
    <xf numFmtId="0" fontId="43" fillId="12" borderId="221" xfId="0" applyFont="1" applyFill="1" applyBorder="1" applyAlignment="1">
      <alignment horizontal="center" vertical="center"/>
    </xf>
    <xf numFmtId="0" fontId="43" fillId="12" borderId="222" xfId="0" applyFont="1" applyFill="1" applyBorder="1" applyAlignment="1">
      <alignment horizontal="center" vertical="center"/>
    </xf>
    <xf numFmtId="0" fontId="43" fillId="12" borderId="223" xfId="0" applyFont="1" applyFill="1" applyBorder="1" applyAlignment="1">
      <alignment horizontal="center" vertical="center"/>
    </xf>
    <xf numFmtId="0" fontId="72" fillId="12" borderId="200" xfId="0" applyFont="1" applyFill="1" applyBorder="1" applyAlignment="1">
      <alignment horizontal="center" vertical="center"/>
    </xf>
    <xf numFmtId="0" fontId="72" fillId="12" borderId="201" xfId="0" applyFont="1" applyFill="1" applyBorder="1" applyAlignment="1">
      <alignment horizontal="center" vertical="center"/>
    </xf>
    <xf numFmtId="2" fontId="4" fillId="9" borderId="257" xfId="0" applyNumberFormat="1" applyFont="1" applyFill="1" applyBorder="1" applyAlignment="1">
      <alignment horizontal="center" vertical="center" wrapText="1"/>
    </xf>
    <xf numFmtId="2" fontId="4" fillId="9" borderId="258" xfId="0" applyNumberFormat="1" applyFont="1" applyFill="1" applyBorder="1" applyAlignment="1">
      <alignment horizontal="center" vertical="center" wrapText="1"/>
    </xf>
    <xf numFmtId="2" fontId="4" fillId="9" borderId="16" xfId="0" applyNumberFormat="1" applyFont="1" applyFill="1" applyBorder="1" applyAlignment="1">
      <alignment horizontal="center" vertical="center" wrapText="1"/>
    </xf>
    <xf numFmtId="2" fontId="4" fillId="9" borderId="17" xfId="0" applyNumberFormat="1" applyFont="1" applyFill="1" applyBorder="1" applyAlignment="1">
      <alignment horizontal="center" vertical="center" wrapText="1"/>
    </xf>
    <xf numFmtId="2" fontId="1" fillId="9" borderId="16" xfId="0" applyNumberFormat="1" applyFont="1" applyFill="1" applyBorder="1" applyAlignment="1">
      <alignment horizontal="center" vertical="center" wrapText="1"/>
    </xf>
    <xf numFmtId="2" fontId="1" fillId="9" borderId="17" xfId="0" applyNumberFormat="1" applyFont="1" applyFill="1" applyBorder="1" applyAlignment="1">
      <alignment horizontal="center" vertical="center" wrapText="1"/>
    </xf>
    <xf numFmtId="0" fontId="43" fillId="12" borderId="196" xfId="0" applyFont="1" applyFill="1" applyBorder="1" applyAlignment="1">
      <alignment horizontal="center" vertical="center"/>
    </xf>
    <xf numFmtId="0" fontId="43" fillId="12" borderId="197" xfId="0" applyFont="1" applyFill="1" applyBorder="1" applyAlignment="1">
      <alignment horizontal="center" vertical="center"/>
    </xf>
    <xf numFmtId="0" fontId="43" fillId="12" borderId="198" xfId="0" applyFont="1" applyFill="1" applyBorder="1" applyAlignment="1">
      <alignment horizontal="center" vertical="center"/>
    </xf>
    <xf numFmtId="0" fontId="43" fillId="12" borderId="199" xfId="0" applyFont="1" applyFill="1" applyBorder="1" applyAlignment="1">
      <alignment horizontal="center" vertical="center"/>
    </xf>
    <xf numFmtId="0" fontId="43" fillId="12" borderId="195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2" fontId="4" fillId="9" borderId="15" xfId="0" applyNumberFormat="1" applyFont="1" applyFill="1" applyBorder="1" applyAlignment="1">
      <alignment horizontal="center" vertical="center" wrapText="1"/>
    </xf>
    <xf numFmtId="0" fontId="43" fillId="12" borderId="202" xfId="0" applyFont="1" applyFill="1" applyBorder="1" applyAlignment="1">
      <alignment horizontal="center" vertical="center"/>
    </xf>
    <xf numFmtId="0" fontId="43" fillId="12" borderId="203" xfId="0" applyFont="1" applyFill="1" applyBorder="1" applyAlignment="1">
      <alignment horizontal="center" vertical="center"/>
    </xf>
    <xf numFmtId="0" fontId="43" fillId="12" borderId="204" xfId="0" applyFont="1" applyFill="1" applyBorder="1" applyAlignment="1">
      <alignment horizontal="center" vertical="center"/>
    </xf>
    <xf numFmtId="0" fontId="43" fillId="12" borderId="205" xfId="0" applyFont="1" applyFill="1" applyBorder="1" applyAlignment="1">
      <alignment horizontal="center" vertical="center"/>
    </xf>
    <xf numFmtId="0" fontId="43" fillId="12" borderId="98" xfId="0" applyFont="1" applyFill="1" applyBorder="1" applyAlignment="1">
      <alignment horizontal="center" vertical="center"/>
    </xf>
    <xf numFmtId="0" fontId="43" fillId="12" borderId="206" xfId="0" applyFont="1" applyFill="1" applyBorder="1" applyAlignment="1">
      <alignment horizontal="center" vertical="center"/>
    </xf>
    <xf numFmtId="0" fontId="43" fillId="12" borderId="207" xfId="0" applyFont="1" applyFill="1" applyBorder="1" applyAlignment="1">
      <alignment horizontal="center" vertical="center"/>
    </xf>
    <xf numFmtId="0" fontId="43" fillId="12" borderId="208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74" fillId="12" borderId="209" xfId="0" applyFont="1" applyFill="1" applyBorder="1" applyAlignment="1">
      <alignment horizontal="center"/>
    </xf>
    <xf numFmtId="0" fontId="74" fillId="12" borderId="210" xfId="0" applyFont="1" applyFill="1" applyBorder="1" applyAlignment="1">
      <alignment horizontal="center"/>
    </xf>
    <xf numFmtId="0" fontId="74" fillId="12" borderId="211" xfId="0" applyFont="1" applyFill="1" applyBorder="1" applyAlignment="1">
      <alignment horizontal="center"/>
    </xf>
    <xf numFmtId="0" fontId="74" fillId="12" borderId="212" xfId="0" applyFont="1" applyFill="1" applyBorder="1" applyAlignment="1">
      <alignment horizontal="center"/>
    </xf>
    <xf numFmtId="0" fontId="74" fillId="12" borderId="213" xfId="0" applyFont="1" applyFill="1" applyBorder="1" applyAlignment="1">
      <alignment horizontal="center"/>
    </xf>
    <xf numFmtId="0" fontId="73" fillId="12" borderId="200" xfId="0" applyFont="1" applyFill="1" applyBorder="1" applyAlignment="1">
      <alignment horizontal="center"/>
    </xf>
    <xf numFmtId="0" fontId="73" fillId="12" borderId="201" xfId="0" applyFont="1" applyFill="1" applyBorder="1" applyAlignment="1">
      <alignment horizontal="center"/>
    </xf>
    <xf numFmtId="0" fontId="8" fillId="15" borderId="0" xfId="0" applyFont="1" applyFill="1" applyAlignment="1">
      <alignment horizontal="center"/>
    </xf>
    <xf numFmtId="0" fontId="43" fillId="12" borderId="218" xfId="0" applyFont="1" applyFill="1" applyBorder="1" applyAlignment="1">
      <alignment horizontal="center" vertical="center"/>
    </xf>
    <xf numFmtId="0" fontId="43" fillId="12" borderId="215" xfId="0" applyFont="1" applyFill="1" applyBorder="1" applyAlignment="1">
      <alignment horizontal="center" vertical="center"/>
    </xf>
    <xf numFmtId="0" fontId="43" fillId="12" borderId="217" xfId="0" applyFont="1" applyFill="1" applyBorder="1" applyAlignment="1">
      <alignment horizontal="center" vertical="center"/>
    </xf>
    <xf numFmtId="0" fontId="43" fillId="12" borderId="214" xfId="0" applyFont="1" applyFill="1" applyBorder="1" applyAlignment="1">
      <alignment horizontal="center" vertical="center"/>
    </xf>
    <xf numFmtId="0" fontId="43" fillId="12" borderId="216" xfId="0" applyFont="1" applyFill="1" applyBorder="1" applyAlignment="1">
      <alignment horizontal="center" vertical="center"/>
    </xf>
    <xf numFmtId="0" fontId="8" fillId="16" borderId="0" xfId="0" applyFont="1" applyFill="1" applyAlignment="1">
      <alignment horizontal="center"/>
    </xf>
    <xf numFmtId="0" fontId="0" fillId="12" borderId="228" xfId="0" applyFill="1" applyBorder="1" applyAlignment="1">
      <alignment horizontal="center"/>
    </xf>
    <xf numFmtId="0" fontId="0" fillId="12" borderId="225" xfId="0" applyFill="1" applyBorder="1" applyAlignment="1">
      <alignment horizontal="center"/>
    </xf>
    <xf numFmtId="0" fontId="0" fillId="12" borderId="227" xfId="0" applyFill="1" applyBorder="1" applyAlignment="1">
      <alignment horizontal="center"/>
    </xf>
    <xf numFmtId="0" fontId="0" fillId="12" borderId="224" xfId="0" applyFill="1" applyBorder="1" applyAlignment="1">
      <alignment horizontal="center"/>
    </xf>
    <xf numFmtId="0" fontId="0" fillId="12" borderId="226" xfId="0" applyFill="1" applyBorder="1" applyAlignment="1">
      <alignment horizontal="center"/>
    </xf>
    <xf numFmtId="0" fontId="10" fillId="12" borderId="200" xfId="0" applyFont="1" applyFill="1" applyBorder="1" applyAlignment="1">
      <alignment horizontal="center"/>
    </xf>
    <xf numFmtId="0" fontId="10" fillId="12" borderId="201" xfId="0" applyFont="1" applyFill="1" applyBorder="1" applyAlignment="1">
      <alignment horizontal="center"/>
    </xf>
    <xf numFmtId="0" fontId="8" fillId="18" borderId="0" xfId="0" applyFont="1" applyFill="1" applyAlignment="1">
      <alignment horizontal="center"/>
    </xf>
    <xf numFmtId="0" fontId="43" fillId="12" borderId="233" xfId="0" applyFont="1" applyFill="1" applyBorder="1" applyAlignment="1">
      <alignment horizontal="center" vertical="center"/>
    </xf>
    <xf numFmtId="0" fontId="43" fillId="12" borderId="231" xfId="0" applyFont="1" applyFill="1" applyBorder="1" applyAlignment="1">
      <alignment horizontal="center" vertical="center"/>
    </xf>
    <xf numFmtId="0" fontId="43" fillId="12" borderId="232" xfId="0" applyFont="1" applyFill="1" applyBorder="1" applyAlignment="1">
      <alignment horizontal="center" vertical="center"/>
    </xf>
    <xf numFmtId="0" fontId="43" fillId="12" borderId="230" xfId="0" applyFont="1" applyFill="1" applyBorder="1" applyAlignment="1">
      <alignment horizontal="center" vertical="center"/>
    </xf>
    <xf numFmtId="0" fontId="43" fillId="12" borderId="229" xfId="0" applyFont="1" applyFill="1" applyBorder="1" applyAlignment="1">
      <alignment horizontal="center" vertical="center"/>
    </xf>
    <xf numFmtId="0" fontId="43" fillId="12" borderId="75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center"/>
    </xf>
    <xf numFmtId="0" fontId="0" fillId="12" borderId="238" xfId="0" applyFill="1" applyBorder="1" applyAlignment="1">
      <alignment horizontal="center"/>
    </xf>
    <xf numFmtId="0" fontId="0" fillId="12" borderId="235" xfId="0" applyFill="1" applyBorder="1" applyAlignment="1">
      <alignment horizontal="center"/>
    </xf>
    <xf numFmtId="0" fontId="0" fillId="12" borderId="237" xfId="0" applyFill="1" applyBorder="1" applyAlignment="1">
      <alignment horizontal="center"/>
    </xf>
    <xf numFmtId="0" fontId="0" fillId="12" borderId="234" xfId="0" applyFill="1" applyBorder="1" applyAlignment="1">
      <alignment horizontal="center"/>
    </xf>
    <xf numFmtId="0" fontId="0" fillId="12" borderId="236" xfId="0" applyFill="1" applyBorder="1" applyAlignment="1">
      <alignment horizontal="center"/>
    </xf>
    <xf numFmtId="0" fontId="35" fillId="20" borderId="0" xfId="0" applyFont="1" applyFill="1" applyAlignment="1">
      <alignment horizontal="center"/>
    </xf>
    <xf numFmtId="0" fontId="2" fillId="9" borderId="16" xfId="0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0" fontId="0" fillId="12" borderId="4" xfId="0" applyFill="1" applyBorder="1"/>
    <xf numFmtId="0" fontId="0" fillId="0" borderId="4" xfId="0" applyBorder="1"/>
    <xf numFmtId="0" fontId="8" fillId="23" borderId="0" xfId="0" applyFont="1" applyFill="1" applyAlignment="1">
      <alignment horizontal="center"/>
    </xf>
    <xf numFmtId="0" fontId="43" fillId="12" borderId="241" xfId="0" applyFont="1" applyFill="1" applyBorder="1" applyAlignment="1">
      <alignment horizontal="center" vertical="center"/>
    </xf>
    <xf numFmtId="0" fontId="43" fillId="12" borderId="242" xfId="0" applyFont="1" applyFill="1" applyBorder="1" applyAlignment="1">
      <alignment horizontal="center" vertical="center"/>
    </xf>
    <xf numFmtId="0" fontId="43" fillId="12" borderId="251" xfId="0" applyFont="1" applyFill="1" applyBorder="1" applyAlignment="1">
      <alignment horizontal="center" vertical="center"/>
    </xf>
    <xf numFmtId="0" fontId="43" fillId="12" borderId="246" xfId="0" applyFont="1" applyFill="1" applyBorder="1" applyAlignment="1">
      <alignment horizontal="center" vertical="center"/>
    </xf>
    <xf numFmtId="0" fontId="43" fillId="31" borderId="242" xfId="0" applyFont="1" applyFill="1" applyBorder="1" applyAlignment="1">
      <alignment horizontal="center" vertical="center"/>
    </xf>
    <xf numFmtId="0" fontId="43" fillId="31" borderId="243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/>
    </xf>
    <xf numFmtId="0" fontId="1" fillId="9" borderId="17" xfId="0" applyFont="1" applyFill="1" applyBorder="1" applyAlignment="1">
      <alignment horizontal="center"/>
    </xf>
    <xf numFmtId="0" fontId="69" fillId="12" borderId="200" xfId="0" applyFont="1" applyFill="1" applyBorder="1" applyAlignment="1">
      <alignment horizontal="center" vertical="center"/>
    </xf>
    <xf numFmtId="0" fontId="69" fillId="12" borderId="201" xfId="0" applyFont="1" applyFill="1" applyBorder="1" applyAlignment="1">
      <alignment horizontal="center" vertical="center"/>
    </xf>
    <xf numFmtId="164" fontId="49" fillId="12" borderId="77" xfId="0" applyNumberFormat="1" applyFont="1" applyFill="1" applyBorder="1" applyAlignment="1">
      <alignment horizontal="left" vertical="center"/>
    </xf>
    <xf numFmtId="164" fontId="49" fillId="12" borderId="78" xfId="0" applyNumberFormat="1" applyFont="1" applyFill="1" applyBorder="1" applyAlignment="1">
      <alignment horizontal="left" vertical="center"/>
    </xf>
    <xf numFmtId="0" fontId="8" fillId="10" borderId="0" xfId="0" applyFont="1" applyFill="1" applyAlignment="1">
      <alignment horizontal="left"/>
    </xf>
    <xf numFmtId="0" fontId="50" fillId="2" borderId="1" xfId="0" applyFont="1" applyFill="1" applyBorder="1" applyAlignment="1">
      <alignment wrapText="1"/>
    </xf>
    <xf numFmtId="0" fontId="50" fillId="2" borderId="2" xfId="0" applyFont="1" applyFill="1" applyBorder="1" applyAlignment="1">
      <alignment wrapText="1"/>
    </xf>
    <xf numFmtId="0" fontId="69" fillId="12" borderId="106" xfId="0" applyFont="1" applyFill="1" applyBorder="1" applyAlignment="1">
      <alignment horizontal="center" vertical="center"/>
    </xf>
    <xf numFmtId="0" fontId="69" fillId="12" borderId="166" xfId="0" applyFont="1" applyFill="1" applyBorder="1" applyAlignment="1">
      <alignment horizontal="center" vertical="center"/>
    </xf>
    <xf numFmtId="0" fontId="69" fillId="12" borderId="192" xfId="0" applyFont="1" applyFill="1" applyBorder="1" applyAlignment="1">
      <alignment horizontal="center" vertical="center"/>
    </xf>
    <xf numFmtId="0" fontId="69" fillId="12" borderId="193" xfId="0" applyFont="1" applyFill="1" applyBorder="1" applyAlignment="1">
      <alignment horizontal="center" vertical="center"/>
    </xf>
    <xf numFmtId="0" fontId="69" fillId="12" borderId="83" xfId="0" applyFont="1" applyFill="1" applyBorder="1" applyAlignment="1">
      <alignment horizontal="center" vertical="center"/>
    </xf>
    <xf numFmtId="165" fontId="2" fillId="2" borderId="5" xfId="0" applyNumberFormat="1" applyFont="1" applyFill="1" applyBorder="1" applyAlignment="1">
      <alignment horizontal="left"/>
    </xf>
    <xf numFmtId="165" fontId="2" fillId="2" borderId="105" xfId="0" applyNumberFormat="1" applyFont="1" applyFill="1" applyBorder="1" applyAlignment="1">
      <alignment horizontal="left"/>
    </xf>
    <xf numFmtId="0" fontId="2" fillId="2" borderId="0" xfId="0" applyFont="1" applyFill="1" applyAlignment="1">
      <alignment horizontal="right" wrapText="1"/>
    </xf>
    <xf numFmtId="165" fontId="2" fillId="2" borderId="0" xfId="0" applyNumberFormat="1" applyFont="1" applyFill="1" applyAlignment="1">
      <alignment horizontal="left"/>
    </xf>
    <xf numFmtId="165" fontId="2" fillId="2" borderId="2" xfId="0" applyNumberFormat="1" applyFont="1" applyFill="1" applyBorder="1" applyAlignment="1">
      <alignment horizontal="left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50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i val="0"/>
        <color auto="1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 tint="0.39997558519241921"/>
        </left>
        <right style="thin">
          <color theme="7" tint="0.39997558519241921"/>
        </right>
        <top style="thin">
          <color theme="7" tint="0.39997558519241921"/>
        </top>
        <bottom style="thin">
          <color theme="7" tint="0.39997558519241921"/>
        </bottom>
        <horizontal style="thin">
          <color theme="7" tint="0.399975585192419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border>
        <top style="double">
          <color theme="1"/>
        </top>
      </border>
    </dxf>
    <dxf>
      <font>
        <b/>
        <i val="0"/>
        <color theme="1"/>
      </font>
      <fill>
        <patternFill patternType="solid">
          <fgColor theme="6"/>
          <bgColor theme="6"/>
        </patternFill>
      </fill>
      <border>
        <bottom style="medium">
          <color theme="1"/>
        </bottom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  <dxf>
      <fill>
        <patternFill>
          <bgColor rgb="FFCDFBED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2D8B60"/>
        </patternFill>
      </fill>
    </dxf>
  </dxfs>
  <tableStyles count="3" defaultTableStyle="TableStyleMedium2" defaultPivotStyle="PivotStyleLight16">
    <tableStyle name="Table Style 1" pivot="0" count="3" xr9:uid="{00000000-0011-0000-FFFF-FFFF00000000}">
      <tableStyleElement type="headerRow" dxfId="49"/>
      <tableStyleElement type="firstColumn" dxfId="48"/>
      <tableStyleElement type="firstRowStripe" dxfId="47"/>
    </tableStyle>
    <tableStyle name="TableStyleMedium18 2" pivot="0" count="7" xr9:uid="{00000000-0011-0000-FFFF-FFFF01000000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YellowCustom" pivot="0" count="7" xr9:uid="{00000000-0011-0000-FFFF-FFFF02000000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</tableStyles>
  <colors>
    <mruColors>
      <color rgb="FF75DEFF"/>
      <color rgb="FFFE9700"/>
      <color rgb="FF893705"/>
      <color rgb="FFCA06CF"/>
      <color rgb="FFB94B07"/>
      <color rgb="FFD600AD"/>
      <color rgb="FFD69900"/>
      <color rgb="FFFF1919"/>
      <color rgb="FFD50161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190501</xdr:colOff>
      <xdr:row>22</xdr:row>
      <xdr:rowOff>162982</xdr:rowOff>
    </xdr:from>
    <xdr:to>
      <xdr:col>8</xdr:col>
      <xdr:colOff>1000125</xdr:colOff>
      <xdr:row>53</xdr:row>
      <xdr:rowOff>38099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7D1D08-EA6A-4E9C-9051-D103DF307C73}"/>
            </a:ext>
          </a:extLst>
        </xdr:cNvPr>
        <xdr:cNvSpPr txBox="1"/>
      </xdr:nvSpPr>
      <xdr:spPr>
        <a:xfrm>
          <a:off x="7429501" y="4973107"/>
          <a:ext cx="2486024" cy="61616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Restricted Parking permit </a:t>
          </a: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 approval</a:t>
          </a:r>
        </a:p>
        <a:p>
          <a:b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 a compelling and/or emergent need to obtain a parking permit may request a parking permit based on program approval, space availability, and other criteria as set forth by Campus Access and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Commute Services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 </a:t>
          </a:r>
        </a:p>
        <a:p>
          <a:endParaRPr lang="en-U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See rates on the 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Products and Rates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 under Parking &gt; Restricted. </a:t>
          </a:r>
        </a:p>
        <a:p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 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commute@ohsu.edu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questions.</a:t>
          </a:r>
          <a:endParaRPr lang="en-US" sz="1100" i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191121</xdr:colOff>
      <xdr:row>0</xdr:row>
      <xdr:rowOff>0</xdr:rowOff>
    </xdr:from>
    <xdr:to>
      <xdr:col>9</xdr:col>
      <xdr:colOff>726157</xdr:colOff>
      <xdr:row>43</xdr:row>
      <xdr:rowOff>141258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5EE3C-9AB7-4AF1-848E-FE282F9D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21" y="0"/>
          <a:ext cx="6035724" cy="83327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parking-coverage" TargetMode="External"/><Relationship Id="rId2" Type="http://schemas.openxmlformats.org/officeDocument/2006/relationships/hyperlink" Target="https://www.ohsu.edu/visit/customer-service" TargetMode="External"/><Relationship Id="rId1" Type="http://schemas.openxmlformats.org/officeDocument/2006/relationships/hyperlink" Target="https://o2.ohsu.edu/wageparking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ommute@ohsu.edu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0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1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2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hsu.edu/visit/customer-service?utm_source=ratesheet" TargetMode="External"/><Relationship Id="rId13" Type="http://schemas.openxmlformats.org/officeDocument/2006/relationships/printerSettings" Target="../printerSettings/printerSettings13.bin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www.ohsu.edu/visit/customer-service?utm_source=ratesheet" TargetMode="External"/><Relationship Id="rId12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ohsu.edu/visit/schnitzer-parking-lot" TargetMode="External"/><Relationship Id="rId21" Type="http://schemas.openxmlformats.org/officeDocument/2006/relationships/hyperlink" Target="https://www.ohsu.edu/visit/parking-garage-a" TargetMode="External"/><Relationship Id="rId42" Type="http://schemas.openxmlformats.org/officeDocument/2006/relationships/hyperlink" Target="https://o2.ohsu.edu/wageparking" TargetMode="External"/><Relationship Id="rId47" Type="http://schemas.openxmlformats.org/officeDocument/2006/relationships/hyperlink" Target="https://www.ohsu.edu/transit?utm_source=ratesheet" TargetMode="External"/><Relationship Id="rId63" Type="http://schemas.openxmlformats.org/officeDocument/2006/relationships/hyperlink" Target="https://o2.ohsu.edu/campus-access-and-commute/bike-facilities?utm_source=ratesheet" TargetMode="External"/><Relationship Id="rId68" Type="http://schemas.openxmlformats.org/officeDocument/2006/relationships/hyperlink" Target="https://o2.ohsu.edu/mycommute" TargetMode="External"/><Relationship Id="rId84" Type="http://schemas.openxmlformats.org/officeDocument/2006/relationships/hyperlink" Target="https://www.ohsu.edu/visit/department-services?utm_source=ratesheet" TargetMode="External"/><Relationship Id="rId89" Type="http://schemas.openxmlformats.org/officeDocument/2006/relationships/hyperlink" Target="https://www.gobybikepdx.com/" TargetMode="External"/><Relationship Id="rId112" Type="http://schemas.openxmlformats.org/officeDocument/2006/relationships/hyperlink" Target="https://www.ohsu.edu/visit/riverplace-parking-garage?utm_source=ratesheet" TargetMode="External"/><Relationship Id="rId16" Type="http://schemas.openxmlformats.org/officeDocument/2006/relationships/hyperlink" Target="https://www.ohsu.edu/visit/parking-lot-70?utm_source=ratesheet" TargetMode="External"/><Relationship Id="rId107" Type="http://schemas.openxmlformats.org/officeDocument/2006/relationships/hyperlink" Target="https://www.ohsu.edu/visit/macadam-warehouse?utm_source=ratesheet" TargetMode="External"/><Relationship Id="rId11" Type="http://schemas.openxmlformats.org/officeDocument/2006/relationships/hyperlink" Target="https://www.ohsu.edu/visit/parking-lot-20?utm_source=ratesheet" TargetMode="External"/><Relationship Id="rId32" Type="http://schemas.openxmlformats.org/officeDocument/2006/relationships/hyperlink" Target="https://www.ohsu.edu/visit/3030-moody-building?utm_source=ratesheet" TargetMode="External"/><Relationship Id="rId37" Type="http://schemas.openxmlformats.org/officeDocument/2006/relationships/hyperlink" Target="https://www.ohsu.edu/visit/parking-lot-90" TargetMode="External"/><Relationship Id="rId53" Type="http://schemas.openxmlformats.org/officeDocument/2006/relationships/hyperlink" Target="https://www.ohsu.edu/bike?utm_source=ratesheet" TargetMode="External"/><Relationship Id="rId58" Type="http://schemas.openxmlformats.org/officeDocument/2006/relationships/hyperlink" Target="https://o2.ohsu.edu/campus-access-and-commute/getting-bike?utm_source=ratesheet" TargetMode="External"/><Relationship Id="rId74" Type="http://schemas.openxmlformats.org/officeDocument/2006/relationships/hyperlink" Target="https://www.gobytram.com/?utm_source=ratesheet" TargetMode="External"/><Relationship Id="rId79" Type="http://schemas.openxmlformats.org/officeDocument/2006/relationships/hyperlink" Target="https://www.ohsu.edu/transit?utm_source=rate" TargetMode="External"/><Relationship Id="rId102" Type="http://schemas.openxmlformats.org/officeDocument/2006/relationships/hyperlink" Target="https://www.ohsu.edu/visit/ohsu-skourtes-tower-robertson-collaborative-life-sciences-building" TargetMode="External"/><Relationship Id="rId123" Type="http://schemas.openxmlformats.org/officeDocument/2006/relationships/hyperlink" Target="https://www.ohsu.edu/shalom?utm_source=rate" TargetMode="External"/><Relationship Id="rId128" Type="http://schemas.openxmlformats.org/officeDocument/2006/relationships/hyperlink" Target="https://www.ohsu.edu/carpool?utm_source=ratesheet" TargetMode="External"/><Relationship Id="rId5" Type="http://schemas.openxmlformats.org/officeDocument/2006/relationships/hyperlink" Target="https://www.ohsu.edu/visit/parking-garage-d?utm_source=ratesheet" TargetMode="External"/><Relationship Id="rId90" Type="http://schemas.openxmlformats.org/officeDocument/2006/relationships/hyperlink" Target="https://o2.ohsu.edu/campus-access-and-commute/getting-bike?utm_source=rate" TargetMode="External"/><Relationship Id="rId95" Type="http://schemas.openxmlformats.org/officeDocument/2006/relationships/hyperlink" Target="https://o2.ohsu.edu/transportation-and-parking/gme-access.cfm?utm_source=ratesheet" TargetMode="External"/><Relationship Id="rId22" Type="http://schemas.openxmlformats.org/officeDocument/2006/relationships/hyperlink" Target="https://www.ohsu.edu/visit/parking-garage-f" TargetMode="External"/><Relationship Id="rId27" Type="http://schemas.openxmlformats.org/officeDocument/2006/relationships/hyperlink" Target="https://www.ohsu.edu/visit/parking-lot-10" TargetMode="External"/><Relationship Id="rId43" Type="http://schemas.openxmlformats.org/officeDocument/2006/relationships/hyperlink" Target="https://www.ohsu.edu/tram?utm_source=ratesheet" TargetMode="External"/><Relationship Id="rId48" Type="http://schemas.openxmlformats.org/officeDocument/2006/relationships/hyperlink" Target="https://www.ohsu.edu/ridehome?utm_source=ratesheet" TargetMode="External"/><Relationship Id="rId64" Type="http://schemas.openxmlformats.org/officeDocument/2006/relationships/hyperlink" Target="https://o2.ohsu.edu/campus-access-and-commute/bike-facilities?utm_source=ratesheet" TargetMode="External"/><Relationship Id="rId69" Type="http://schemas.openxmlformats.org/officeDocument/2006/relationships/hyperlink" Target="https://www.ohsu.edu/visit/customer-service?utm_source=ratesheet" TargetMode="External"/><Relationship Id="rId113" Type="http://schemas.openxmlformats.org/officeDocument/2006/relationships/hyperlink" Target="https://www.ohsu.edu/visit/fifth-avenue-building?utm_source=ratesheet" TargetMode="External"/><Relationship Id="rId118" Type="http://schemas.openxmlformats.org/officeDocument/2006/relationships/hyperlink" Target="https://www.ohsu.edu/visit/riverplace-parking-garage" TargetMode="External"/><Relationship Id="rId80" Type="http://schemas.openxmlformats.org/officeDocument/2006/relationships/hyperlink" Target="https://www.ohsu.edu/visit/parking-services-departments?utm_source=ratesheet" TargetMode="External"/><Relationship Id="rId85" Type="http://schemas.openxmlformats.org/officeDocument/2006/relationships/hyperlink" Target="https://www.ohsu.edu/visit/parking-services-departments?utm_source=rate" TargetMode="External"/><Relationship Id="rId12" Type="http://schemas.openxmlformats.org/officeDocument/2006/relationships/hyperlink" Target="https://www.ohsu.edu/visit/parking-lot-30?utm_source=ratesheet" TargetMode="External"/><Relationship Id="rId17" Type="http://schemas.openxmlformats.org/officeDocument/2006/relationships/hyperlink" Target="https://www.ohsu.edu/visit/parking-lot-90?utm_source=ratesheet" TargetMode="External"/><Relationship Id="rId33" Type="http://schemas.openxmlformats.org/officeDocument/2006/relationships/hyperlink" Target="https://www.ohsu.edu/visit/parking-garage-b" TargetMode="External"/><Relationship Id="rId38" Type="http://schemas.openxmlformats.org/officeDocument/2006/relationships/hyperlink" Target="https://www.ohsu.edu/visit/parking-lot-30" TargetMode="External"/><Relationship Id="rId59" Type="http://schemas.openxmlformats.org/officeDocument/2006/relationships/hyperlink" Target="https://o2.ohsu.edu/campus-access-and-commute/getting-bike?utm_source=ratesheet" TargetMode="External"/><Relationship Id="rId103" Type="http://schemas.openxmlformats.org/officeDocument/2006/relationships/hyperlink" Target="https://www.ohsu.edu/visit/rood-family-pavilion" TargetMode="External"/><Relationship Id="rId108" Type="http://schemas.openxmlformats.org/officeDocument/2006/relationships/hyperlink" Target="https://www.ohsu.edu/visit/rood-family-pavilion?utm_source=ratesheet" TargetMode="External"/><Relationship Id="rId124" Type="http://schemas.openxmlformats.org/officeDocument/2006/relationships/hyperlink" Target="https://o2.ohsu.edu/campus-access-and-commute/gme-resident-transportation?utm_source=rate" TargetMode="External"/><Relationship Id="rId129" Type="http://schemas.openxmlformats.org/officeDocument/2006/relationships/printerSettings" Target="../printerSettings/printerSettings14.bin"/><Relationship Id="rId54" Type="http://schemas.openxmlformats.org/officeDocument/2006/relationships/hyperlink" Target="https://www.ohsu.edu/bike?utm_source=ratesheet" TargetMode="External"/><Relationship Id="rId70" Type="http://schemas.openxmlformats.org/officeDocument/2006/relationships/hyperlink" Target="https://www.ohsu.edu/visit/customer-service?utm_source=ratesheet" TargetMode="External"/><Relationship Id="rId75" Type="http://schemas.openxmlformats.org/officeDocument/2006/relationships/hyperlink" Target="https://www.ohsu.edu/permit?utm_source=ratesheet" TargetMode="External"/><Relationship Id="rId91" Type="http://schemas.openxmlformats.org/officeDocument/2006/relationships/hyperlink" Target="https://o2.ohsu.edu/mycommute?utm_source=rate" TargetMode="External"/><Relationship Id="rId96" Type="http://schemas.openxmlformats.org/officeDocument/2006/relationships/hyperlink" Target="https://o2.ohsu.edu/campus-access-and-commute/gme-resident-transportation" TargetMode="External"/><Relationship Id="rId1" Type="http://schemas.openxmlformats.org/officeDocument/2006/relationships/hyperlink" Target="https://www.ohsu.edu/shalom?utm_source=ratesheet" TargetMode="External"/><Relationship Id="rId6" Type="http://schemas.openxmlformats.org/officeDocument/2006/relationships/hyperlink" Target="https://www.ohsu.edu/visit/parking-garage-e?utm_source=ratesheet" TargetMode="External"/><Relationship Id="rId23" Type="http://schemas.openxmlformats.org/officeDocument/2006/relationships/hyperlink" Target="https://www.ohsu.edu/visit/parking-lot-20" TargetMode="External"/><Relationship Id="rId28" Type="http://schemas.openxmlformats.org/officeDocument/2006/relationships/hyperlink" Target="https://www.ohsu.edu/visit/3030-moody-building" TargetMode="External"/><Relationship Id="rId49" Type="http://schemas.openxmlformats.org/officeDocument/2006/relationships/hyperlink" Target="https://o2.ohsu.edu/lyftoff" TargetMode="External"/><Relationship Id="rId114" Type="http://schemas.openxmlformats.org/officeDocument/2006/relationships/hyperlink" Target="https://www.ohsu.edu/visit/fifth-avenue-building" TargetMode="External"/><Relationship Id="rId119" Type="http://schemas.openxmlformats.org/officeDocument/2006/relationships/hyperlink" Target="https://www.ohsu.edu/visit/macadam-warehouse" TargetMode="External"/><Relationship Id="rId44" Type="http://schemas.openxmlformats.org/officeDocument/2006/relationships/hyperlink" Target="https://www.ohsu.edu/transit?utm_source=ratesheet" TargetMode="External"/><Relationship Id="rId60" Type="http://schemas.openxmlformats.org/officeDocument/2006/relationships/hyperlink" Target="https://www.gobybikepdx.com/" TargetMode="External"/><Relationship Id="rId65" Type="http://schemas.openxmlformats.org/officeDocument/2006/relationships/hyperlink" Target="https://o2.ohsu.edu/mycommute" TargetMode="External"/><Relationship Id="rId81" Type="http://schemas.openxmlformats.org/officeDocument/2006/relationships/hyperlink" Target="https://www.ohsu.edu/visit/department-services?utm_source=ratesheet" TargetMode="External"/><Relationship Id="rId86" Type="http://schemas.openxmlformats.org/officeDocument/2006/relationships/hyperlink" Target="https://www.ohsu.edu/visit/parking-services-departments?utm_source=rate" TargetMode="External"/><Relationship Id="rId13" Type="http://schemas.openxmlformats.org/officeDocument/2006/relationships/hyperlink" Target="https://www.ohsu.edu/visit/parking-lot-40?utm_source=ratesheet" TargetMode="External"/><Relationship Id="rId18" Type="http://schemas.openxmlformats.org/officeDocument/2006/relationships/hyperlink" Target="https://www.ohsu.edu/visit/parking-garage-d" TargetMode="External"/><Relationship Id="rId39" Type="http://schemas.openxmlformats.org/officeDocument/2006/relationships/hyperlink" Target="https://o2.ohsu.edu/transportation-and-parking/gme-access.cfm" TargetMode="External"/><Relationship Id="rId109" Type="http://schemas.openxmlformats.org/officeDocument/2006/relationships/hyperlink" Target="https://www.ohsu.edu/visit/schnitzer-parking-lot?utm_source=ratesheet" TargetMode="External"/><Relationship Id="rId34" Type="http://schemas.openxmlformats.org/officeDocument/2006/relationships/hyperlink" Target="https://www.ohsu.edu/visit/parking-garage-g" TargetMode="External"/><Relationship Id="rId50" Type="http://schemas.openxmlformats.org/officeDocument/2006/relationships/hyperlink" Target="https://www.ohsu.edu/transit?utm_source=ratesheet" TargetMode="External"/><Relationship Id="rId55" Type="http://schemas.openxmlformats.org/officeDocument/2006/relationships/hyperlink" Target="https://www.ohsu.edu/bike?utm_source=ratesheet" TargetMode="External"/><Relationship Id="rId76" Type="http://schemas.openxmlformats.org/officeDocument/2006/relationships/hyperlink" Target="https://www.ohsu.edu/ridehome?utm_source=rate" TargetMode="External"/><Relationship Id="rId97" Type="http://schemas.openxmlformats.org/officeDocument/2006/relationships/hyperlink" Target="https://www.ohsu.edu/visit/3420-s-macadam-ave?utm_source=ratesheet" TargetMode="External"/><Relationship Id="rId104" Type="http://schemas.openxmlformats.org/officeDocument/2006/relationships/hyperlink" Target="https://www.ohsu.edu/visit/center-health-healing-building-1?utm_source=ratesheet" TargetMode="External"/><Relationship Id="rId120" Type="http://schemas.openxmlformats.org/officeDocument/2006/relationships/hyperlink" Target="https://www.ohsu.edu/visit/marquam-plaza?utm_source=ratesheet" TargetMode="External"/><Relationship Id="rId125" Type="http://schemas.openxmlformats.org/officeDocument/2006/relationships/hyperlink" Target="https://o2.ohsu.edu/campus-access-and-commute/bike-facilities" TargetMode="External"/><Relationship Id="rId7" Type="http://schemas.openxmlformats.org/officeDocument/2006/relationships/hyperlink" Target="https://www.ohsu.edu/visit/parking-garage-f?utm_source=ratesheet" TargetMode="External"/><Relationship Id="rId71" Type="http://schemas.openxmlformats.org/officeDocument/2006/relationships/hyperlink" Target="https://www.ohsu.edu/visit/customer-service?utm_source=ratesheet" TargetMode="External"/><Relationship Id="rId92" Type="http://schemas.openxmlformats.org/officeDocument/2006/relationships/hyperlink" Target="https://o2.ohsu.edu/mycommute?utm_source=rate" TargetMode="External"/><Relationship Id="rId2" Type="http://schemas.openxmlformats.org/officeDocument/2006/relationships/hyperlink" Target="https://www.ohsu.edu/visit/parking-garage-a?utm_source=ratesheet" TargetMode="External"/><Relationship Id="rId29" Type="http://schemas.openxmlformats.org/officeDocument/2006/relationships/hyperlink" Target="https://www.ohsu.edu/visit/equal-access?utm_source=ratesheet" TargetMode="External"/><Relationship Id="rId24" Type="http://schemas.openxmlformats.org/officeDocument/2006/relationships/hyperlink" Target="https://www.ohsu.edu/visit/parking-lot-20" TargetMode="External"/><Relationship Id="rId40" Type="http://schemas.openxmlformats.org/officeDocument/2006/relationships/hyperlink" Target="https://o2.ohsu.edu/transportation-and-parking/gme-access.cfm" TargetMode="External"/><Relationship Id="rId45" Type="http://schemas.openxmlformats.org/officeDocument/2006/relationships/hyperlink" Target="https://www.ohsu.edu/transit?utm_source=ratesheet" TargetMode="External"/><Relationship Id="rId66" Type="http://schemas.openxmlformats.org/officeDocument/2006/relationships/hyperlink" Target="https://o2.ohsu.edu/mycommute" TargetMode="External"/><Relationship Id="rId87" Type="http://schemas.openxmlformats.org/officeDocument/2006/relationships/hyperlink" Target="https://ohsuparking.t2hosted.com/cmn/index.aspx" TargetMode="External"/><Relationship Id="rId110" Type="http://schemas.openxmlformats.org/officeDocument/2006/relationships/hyperlink" Target="https://www.ohsu.edu/visit/whitaker-parking-lot?utm_source=ratesheet" TargetMode="External"/><Relationship Id="rId115" Type="http://schemas.openxmlformats.org/officeDocument/2006/relationships/hyperlink" Target="https://www.ohsu.edu/visit/marquam-plaza" TargetMode="External"/><Relationship Id="rId61" Type="http://schemas.openxmlformats.org/officeDocument/2006/relationships/hyperlink" Target="https://www.gobybikepdx.com/" TargetMode="External"/><Relationship Id="rId82" Type="http://schemas.openxmlformats.org/officeDocument/2006/relationships/hyperlink" Target="https://www.ohsu.edu/visit/department-services?utm_source=ratesheet" TargetMode="External"/><Relationship Id="rId19" Type="http://schemas.openxmlformats.org/officeDocument/2006/relationships/hyperlink" Target="https://www.ohsu.edu/visit/parking-garage-e" TargetMode="External"/><Relationship Id="rId14" Type="http://schemas.openxmlformats.org/officeDocument/2006/relationships/hyperlink" Target="https://www.ohsu.edu/visit/parking-lot-50?utm_source=ratesheet" TargetMode="External"/><Relationship Id="rId30" Type="http://schemas.openxmlformats.org/officeDocument/2006/relationships/hyperlink" Target="http://www.ohsu.edu/visit/motorcycle?utm_source=ratesheet" TargetMode="External"/><Relationship Id="rId35" Type="http://schemas.openxmlformats.org/officeDocument/2006/relationships/hyperlink" Target="https://www.ohsu.edu/visit/parking-garage-k" TargetMode="External"/><Relationship Id="rId56" Type="http://schemas.openxmlformats.org/officeDocument/2006/relationships/hyperlink" Target="https://www.gobybikepdx.com/?utm_source=ratesheet" TargetMode="External"/><Relationship Id="rId77" Type="http://schemas.openxmlformats.org/officeDocument/2006/relationships/hyperlink" Target="https://o2.ohsu.edu/lyftoff?utm_source=rate" TargetMode="External"/><Relationship Id="rId100" Type="http://schemas.openxmlformats.org/officeDocument/2006/relationships/hyperlink" Target="https://www.ohsu.edu/visit/center-health-healing-building-1" TargetMode="External"/><Relationship Id="rId105" Type="http://schemas.openxmlformats.org/officeDocument/2006/relationships/hyperlink" Target="https://www.ohsu.edu/visit/knight-cancer-research-building?utm_source=ratesheet" TargetMode="External"/><Relationship Id="rId126" Type="http://schemas.openxmlformats.org/officeDocument/2006/relationships/hyperlink" Target="https://www.ohsu.edu/carpool?utm_source=ratesheet" TargetMode="External"/><Relationship Id="rId8" Type="http://schemas.openxmlformats.org/officeDocument/2006/relationships/hyperlink" Target="https://www.ohsu.edu/visit/parking-garage-g?utm_source=ratesheet" TargetMode="External"/><Relationship Id="rId51" Type="http://schemas.openxmlformats.org/officeDocument/2006/relationships/hyperlink" Target="https://o2.ohsu.edu/mycommute" TargetMode="External"/><Relationship Id="rId72" Type="http://schemas.openxmlformats.org/officeDocument/2006/relationships/hyperlink" Target="https://www.ohsu.edu/visit/customer-service?utm_source=ratesheet" TargetMode="External"/><Relationship Id="rId93" Type="http://schemas.openxmlformats.org/officeDocument/2006/relationships/hyperlink" Target="https://ohsu.luum.com/" TargetMode="External"/><Relationship Id="rId98" Type="http://schemas.openxmlformats.org/officeDocument/2006/relationships/hyperlink" Target="https://www.ohsu.edu/visit/bancroft-parking-lot?utm_source=ratesheet" TargetMode="External"/><Relationship Id="rId121" Type="http://schemas.openxmlformats.org/officeDocument/2006/relationships/hyperlink" Target="https://www.ohsu.edu/visit/3420-s-macadam-ave" TargetMode="External"/><Relationship Id="rId3" Type="http://schemas.openxmlformats.org/officeDocument/2006/relationships/hyperlink" Target="https://www.ohsu.edu/visit/parking-garage-b?utm_source=ratesheet" TargetMode="External"/><Relationship Id="rId25" Type="http://schemas.openxmlformats.org/officeDocument/2006/relationships/hyperlink" Target="https://www.ohsu.edu/visit/parking-lot-70" TargetMode="External"/><Relationship Id="rId46" Type="http://schemas.openxmlformats.org/officeDocument/2006/relationships/hyperlink" Target="https://www.ohsu.edu/transit?utm_source=ratesheet" TargetMode="External"/><Relationship Id="rId67" Type="http://schemas.openxmlformats.org/officeDocument/2006/relationships/hyperlink" Target="https://o2.ohsu.edu/lyftoff" TargetMode="External"/><Relationship Id="rId116" Type="http://schemas.openxmlformats.org/officeDocument/2006/relationships/hyperlink" Target="https://www.ohsu.edu/visit/market-square-building" TargetMode="External"/><Relationship Id="rId20" Type="http://schemas.openxmlformats.org/officeDocument/2006/relationships/hyperlink" Target="https://www.ohsu.edu/visit/parking-garage-c" TargetMode="External"/><Relationship Id="rId41" Type="http://schemas.openxmlformats.org/officeDocument/2006/relationships/hyperlink" Target="https://o2.ohsu.edu/wageparking?utm_source=ratesheet" TargetMode="External"/><Relationship Id="rId62" Type="http://schemas.openxmlformats.org/officeDocument/2006/relationships/hyperlink" Target="https://o2.ohsu.edu/mycommute" TargetMode="External"/><Relationship Id="rId83" Type="http://schemas.openxmlformats.org/officeDocument/2006/relationships/hyperlink" Target="https://www.ohsu.edu/visit/department-services?utm_source=ratesheet" TargetMode="External"/><Relationship Id="rId88" Type="http://schemas.openxmlformats.org/officeDocument/2006/relationships/hyperlink" Target="https://ohsuparking.t2hosted.com/cmn/index.aspx" TargetMode="External"/><Relationship Id="rId111" Type="http://schemas.openxmlformats.org/officeDocument/2006/relationships/hyperlink" Target="https://www.ohsu.edu/visit/market-square-building?utm_source=ratesheet" TargetMode="External"/><Relationship Id="rId15" Type="http://schemas.openxmlformats.org/officeDocument/2006/relationships/hyperlink" Target="https://www.ohsu.edu/visit/parking-lot-60?utm_source=ratesheet" TargetMode="External"/><Relationship Id="rId36" Type="http://schemas.openxmlformats.org/officeDocument/2006/relationships/hyperlink" Target="https://www.ohsu.edu/visit/parking-lot-20" TargetMode="External"/><Relationship Id="rId57" Type="http://schemas.openxmlformats.org/officeDocument/2006/relationships/hyperlink" Target="https://o2.ohsu.edu/campus-access-and-commute/bike-facilities" TargetMode="External"/><Relationship Id="rId106" Type="http://schemas.openxmlformats.org/officeDocument/2006/relationships/hyperlink" Target="https://www.ohsu.edu/visit/ohsu-skourtes-tower-robertson-collaborative-life-sciences-building?utm_source=ratesheet" TargetMode="External"/><Relationship Id="rId127" Type="http://schemas.openxmlformats.org/officeDocument/2006/relationships/hyperlink" Target="https://www.gobybikepdx.com/?utm_source=ratesheet" TargetMode="External"/><Relationship Id="rId10" Type="http://schemas.openxmlformats.org/officeDocument/2006/relationships/hyperlink" Target="https://www.ohsu.edu/visit/parking-lot-10?utm_source=ratesheet" TargetMode="External"/><Relationship Id="rId31" Type="http://schemas.openxmlformats.org/officeDocument/2006/relationships/hyperlink" Target="https://www.ohsu.edu/visit/motorcycle?utm_source=rate" TargetMode="External"/><Relationship Id="rId52" Type="http://schemas.openxmlformats.org/officeDocument/2006/relationships/hyperlink" Target="https://www.ohsu.edu/bike?utm_source=ratesheet" TargetMode="External"/><Relationship Id="rId73" Type="http://schemas.openxmlformats.org/officeDocument/2006/relationships/hyperlink" Target="https://www.ohsu.edu/visit/customer-service?utm_source=ratesheet" TargetMode="External"/><Relationship Id="rId78" Type="http://schemas.openxmlformats.org/officeDocument/2006/relationships/hyperlink" Target="https://www.ohsu.edu/transit?utm_source=rate" TargetMode="External"/><Relationship Id="rId94" Type="http://schemas.openxmlformats.org/officeDocument/2006/relationships/hyperlink" Target="https://o2.ohsu.edu/campus-access-and-commute/gme-resident-transportation" TargetMode="External"/><Relationship Id="rId99" Type="http://schemas.openxmlformats.org/officeDocument/2006/relationships/hyperlink" Target="https://www.ohsu.edu/visit/knight-cancer-research-building" TargetMode="External"/><Relationship Id="rId101" Type="http://schemas.openxmlformats.org/officeDocument/2006/relationships/hyperlink" Target="https://www.ohsu.edu/visit/whitaker-parking-lot" TargetMode="External"/><Relationship Id="rId122" Type="http://schemas.openxmlformats.org/officeDocument/2006/relationships/hyperlink" Target="https://o2.ohsu.edu/campus-access-and-commute/getting-bike?utm_source=rate" TargetMode="External"/><Relationship Id="rId4" Type="http://schemas.openxmlformats.org/officeDocument/2006/relationships/hyperlink" Target="https://www.ohsu.edu/visit/parking-garage-c?utm_source=ratesheet" TargetMode="External"/><Relationship Id="rId9" Type="http://schemas.openxmlformats.org/officeDocument/2006/relationships/hyperlink" Target="https://www.ohsu.edu/visit/parking-garage-k?utm_source=ratesheet" TargetMode="External"/><Relationship Id="rId26" Type="http://schemas.openxmlformats.org/officeDocument/2006/relationships/hyperlink" Target="https://www.ohsu.edu/visit/parking-lot-50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imet.org/fares/" TargetMode="External"/><Relationship Id="rId2" Type="http://schemas.openxmlformats.org/officeDocument/2006/relationships/hyperlink" Target="https://www.portlanstreetcar.com/" TargetMode="External"/><Relationship Id="rId1" Type="http://schemas.openxmlformats.org/officeDocument/2006/relationships/hyperlink" Target="https://www.c-tran.com/fares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bytram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customer-service?utm_source=ratesheet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ohsu.edu/visit/transit?utm_source=ohsu_edu_transit&amp;utm_campaign=no_campaign&amp;utm_medium=vanity_url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gobytram.com/?utm_source=ratesheet" TargetMode="External"/><Relationship Id="rId5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8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9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showGridLines="0" showRowColHeaders="0" tabSelected="1" zoomScale="110" zoomScaleNormal="110" workbookViewId="0">
      <selection activeCell="L2" sqref="L2"/>
    </sheetView>
  </sheetViews>
  <sheetFormatPr defaultRowHeight="14.25" x14ac:dyDescent="0.45"/>
  <cols>
    <col min="1" max="1" width="2.3984375" customWidth="1"/>
    <col min="2" max="2" width="32.59765625" customWidth="1"/>
    <col min="3" max="3" width="5.3984375" customWidth="1"/>
    <col min="4" max="4" width="20.3984375" customWidth="1"/>
    <col min="5" max="5" width="2.86328125" customWidth="1"/>
    <col min="6" max="6" width="36.59765625" customWidth="1"/>
    <col min="9" max="9" width="6.73046875" customWidth="1"/>
    <col min="10" max="10" width="2.86328125" customWidth="1"/>
    <col min="11" max="11" width="2.3984375" customWidth="1"/>
  </cols>
  <sheetData>
    <row r="1" spans="1:11" s="296" customFormat="1" ht="24.75" customHeight="1" x14ac:dyDescent="0.85">
      <c r="A1" s="743" t="s">
        <v>262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</row>
    <row r="2" spans="1:11" ht="27.95" customHeight="1" x14ac:dyDescent="0.75">
      <c r="A2" s="742" t="s">
        <v>157</v>
      </c>
      <c r="B2" s="742"/>
      <c r="C2" s="742"/>
      <c r="D2" s="742"/>
      <c r="E2" s="742"/>
      <c r="F2" s="742"/>
      <c r="G2" s="742"/>
      <c r="H2" s="742"/>
      <c r="I2" s="742"/>
      <c r="J2" s="742"/>
      <c r="K2" s="742"/>
    </row>
    <row r="3" spans="1:11" ht="21" customHeight="1" x14ac:dyDescent="0.45">
      <c r="A3" s="70" t="s">
        <v>326</v>
      </c>
      <c r="B3" s="70"/>
      <c r="C3" s="70"/>
      <c r="D3" s="70"/>
      <c r="E3" s="70"/>
      <c r="F3" s="70"/>
      <c r="G3" s="70"/>
      <c r="H3" s="70"/>
      <c r="I3" s="70"/>
      <c r="J3" s="70"/>
      <c r="K3" s="70"/>
    </row>
    <row r="4" spans="1:11" ht="6" customHeight="1" x14ac:dyDescent="0.45">
      <c r="A4" s="70"/>
      <c r="B4" s="70"/>
      <c r="C4" s="70"/>
      <c r="D4" s="70"/>
      <c r="E4" s="70"/>
      <c r="F4" s="70"/>
      <c r="G4" s="70"/>
      <c r="H4" s="70"/>
      <c r="I4" s="70"/>
      <c r="J4" s="70"/>
      <c r="K4" s="70"/>
    </row>
    <row r="5" spans="1:11" ht="15" x14ac:dyDescent="0.45">
      <c r="A5" s="30"/>
      <c r="B5" s="34" t="s">
        <v>162</v>
      </c>
      <c r="C5" s="34"/>
      <c r="D5" s="30"/>
      <c r="E5" s="31"/>
      <c r="F5" s="37" t="s">
        <v>160</v>
      </c>
      <c r="G5" s="31"/>
      <c r="H5" s="31"/>
      <c r="I5" s="31"/>
      <c r="J5" s="31"/>
      <c r="K5" s="31"/>
    </row>
    <row r="6" spans="1:11" ht="15" x14ac:dyDescent="0.45">
      <c r="A6" s="30"/>
      <c r="B6" s="85" t="s">
        <v>158</v>
      </c>
      <c r="C6" s="35"/>
      <c r="D6" s="30"/>
      <c r="E6" s="31"/>
      <c r="F6" s="34" t="s">
        <v>161</v>
      </c>
      <c r="G6" s="31"/>
      <c r="H6" s="31"/>
      <c r="I6" s="31"/>
      <c r="J6" s="31"/>
      <c r="K6" s="31"/>
    </row>
    <row r="7" spans="1:11" ht="14.25" customHeight="1" x14ac:dyDescent="0.45">
      <c r="A7" s="30"/>
      <c r="B7" s="35" t="s">
        <v>159</v>
      </c>
      <c r="C7" s="36"/>
      <c r="D7" s="30"/>
      <c r="E7" s="31"/>
      <c r="F7" s="38" t="s">
        <v>156</v>
      </c>
      <c r="G7" s="31"/>
      <c r="H7" s="31"/>
      <c r="I7" s="31"/>
      <c r="J7" s="31"/>
      <c r="K7" s="31"/>
    </row>
    <row r="8" spans="1:11" ht="9.75" customHeight="1" x14ac:dyDescent="0.45">
      <c r="A8" s="30"/>
      <c r="B8" s="30"/>
      <c r="C8" s="30"/>
      <c r="D8" s="30"/>
      <c r="E8" s="30"/>
      <c r="F8" s="30"/>
      <c r="G8" s="30"/>
      <c r="H8" s="31"/>
      <c r="I8" s="31"/>
      <c r="J8" s="31"/>
      <c r="K8" s="31"/>
    </row>
    <row r="9" spans="1:11" ht="30" customHeight="1" x14ac:dyDescent="0.6">
      <c r="A9" s="30"/>
      <c r="B9" s="32" t="s">
        <v>155</v>
      </c>
      <c r="C9" s="32"/>
      <c r="D9" s="94" t="s">
        <v>127</v>
      </c>
      <c r="E9" s="31"/>
      <c r="F9" s="33" t="s">
        <v>129</v>
      </c>
      <c r="G9" s="31"/>
      <c r="H9" s="31"/>
      <c r="I9" s="31"/>
      <c r="J9" s="93" t="s">
        <v>130</v>
      </c>
      <c r="K9" s="31"/>
    </row>
    <row r="10" spans="1:11" ht="20.100000000000001" customHeight="1" x14ac:dyDescent="0.45">
      <c r="A10" s="30"/>
      <c r="B10" s="64" t="s">
        <v>234</v>
      </c>
      <c r="C10" s="40"/>
      <c r="D10" s="39"/>
      <c r="E10" s="31"/>
      <c r="F10" s="288" t="s">
        <v>10</v>
      </c>
      <c r="G10" s="289" t="s">
        <v>33</v>
      </c>
      <c r="K10" s="31"/>
    </row>
    <row r="11" spans="1:11" ht="20.100000000000001" customHeight="1" x14ac:dyDescent="0.45">
      <c r="A11" s="30"/>
      <c r="B11" s="64" t="s">
        <v>116</v>
      </c>
      <c r="C11" s="40"/>
      <c r="D11" s="39"/>
      <c r="E11" s="31"/>
      <c r="F11" s="287" t="s">
        <v>131</v>
      </c>
      <c r="G11" s="290" t="s">
        <v>39</v>
      </c>
      <c r="K11" s="31"/>
    </row>
    <row r="12" spans="1:11" ht="20.100000000000001" customHeight="1" x14ac:dyDescent="0.45">
      <c r="A12" s="30"/>
      <c r="B12" s="64" t="s">
        <v>191</v>
      </c>
      <c r="C12" s="40"/>
      <c r="D12" s="39"/>
      <c r="E12" s="31"/>
      <c r="F12" s="46"/>
      <c r="G12" s="297" t="s">
        <v>217</v>
      </c>
      <c r="K12" s="31"/>
    </row>
    <row r="13" spans="1:11" ht="20.100000000000001" customHeight="1" x14ac:dyDescent="0.45">
      <c r="A13" s="30"/>
      <c r="B13" s="64" t="s">
        <v>117</v>
      </c>
      <c r="C13" s="40"/>
      <c r="D13" s="39"/>
      <c r="E13" s="31"/>
      <c r="F13" s="46" t="s">
        <v>132</v>
      </c>
      <c r="G13" s="291" t="s">
        <v>264</v>
      </c>
      <c r="K13" s="31"/>
    </row>
    <row r="14" spans="1:11" ht="20.100000000000001" customHeight="1" x14ac:dyDescent="0.45">
      <c r="A14" s="30"/>
      <c r="B14" s="64" t="s">
        <v>125</v>
      </c>
      <c r="C14" s="40"/>
      <c r="D14" s="39"/>
      <c r="E14" s="31"/>
      <c r="F14" s="292" t="s">
        <v>133</v>
      </c>
      <c r="G14" s="293" t="s">
        <v>133</v>
      </c>
      <c r="K14" s="31"/>
    </row>
    <row r="15" spans="1:11" ht="20.100000000000001" customHeight="1" x14ac:dyDescent="0.45">
      <c r="A15" s="30"/>
      <c r="B15" s="61" t="s">
        <v>163</v>
      </c>
      <c r="C15" s="61"/>
      <c r="D15" s="62" t="s">
        <v>164</v>
      </c>
      <c r="E15" s="31"/>
      <c r="F15" s="31"/>
      <c r="G15" s="30"/>
      <c r="H15" s="31"/>
      <c r="I15" s="31"/>
      <c r="J15" s="31"/>
      <c r="K15" s="31"/>
    </row>
    <row r="16" spans="1:11" ht="20.100000000000001" customHeight="1" x14ac:dyDescent="0.5">
      <c r="A16" s="30"/>
      <c r="B16" s="64" t="s">
        <v>118</v>
      </c>
      <c r="C16" s="41"/>
      <c r="D16" s="53" t="str">
        <f>'All products and rates'!I27</f>
        <v>&lt;$47,150</v>
      </c>
      <c r="E16" s="42"/>
      <c r="F16" s="45" t="s">
        <v>220</v>
      </c>
      <c r="G16" s="42"/>
      <c r="H16" s="42"/>
      <c r="I16" s="42"/>
      <c r="J16" s="42"/>
      <c r="K16" s="31"/>
    </row>
    <row r="17" spans="1:11" ht="20.100000000000001" customHeight="1" x14ac:dyDescent="0.5">
      <c r="A17" s="30"/>
      <c r="B17" s="64" t="s">
        <v>119</v>
      </c>
      <c r="C17" s="41"/>
      <c r="D17" s="53" t="str">
        <f>'All products and rates'!J27</f>
        <v>$47,151 - $64,999</v>
      </c>
      <c r="E17" s="42"/>
      <c r="F17" s="45" t="s">
        <v>221</v>
      </c>
      <c r="G17" s="69"/>
      <c r="H17" s="69"/>
      <c r="I17" s="69"/>
      <c r="J17" s="69"/>
      <c r="K17" s="31"/>
    </row>
    <row r="18" spans="1:11" ht="20.100000000000001" customHeight="1" x14ac:dyDescent="0.5">
      <c r="A18" s="30"/>
      <c r="B18" s="64" t="s">
        <v>120</v>
      </c>
      <c r="C18" s="41"/>
      <c r="D18" s="53" t="str">
        <f>'All products and rates'!K27</f>
        <v>$65,000 - $79,999</v>
      </c>
      <c r="E18" s="42"/>
      <c r="F18" s="45" t="s">
        <v>218</v>
      </c>
      <c r="G18" s="41"/>
      <c r="H18" s="42"/>
      <c r="I18" s="42"/>
      <c r="J18" s="42"/>
      <c r="K18" s="31"/>
    </row>
    <row r="19" spans="1:11" ht="20.100000000000001" customHeight="1" x14ac:dyDescent="0.5">
      <c r="A19" s="30"/>
      <c r="B19" s="64" t="s">
        <v>121</v>
      </c>
      <c r="C19" s="41"/>
      <c r="D19" s="53" t="str">
        <f>'All products and rates'!L27</f>
        <v>$80,000 - $100,525</v>
      </c>
      <c r="E19" s="42"/>
      <c r="F19" s="295" t="s">
        <v>219</v>
      </c>
      <c r="G19" s="43"/>
      <c r="H19" s="42"/>
      <c r="I19" s="42"/>
      <c r="J19" s="42"/>
      <c r="K19" s="31"/>
    </row>
    <row r="20" spans="1:11" ht="20.100000000000001" customHeight="1" x14ac:dyDescent="0.45">
      <c r="A20" s="30"/>
      <c r="B20" s="64" t="s">
        <v>122</v>
      </c>
      <c r="C20" s="41"/>
      <c r="D20" s="53" t="str">
        <f>'All products and rates'!M27</f>
        <v>$100,526 - $114,999</v>
      </c>
      <c r="E20" s="42"/>
      <c r="H20" s="42"/>
      <c r="I20" s="42"/>
      <c r="J20" s="42"/>
      <c r="K20" s="31"/>
    </row>
    <row r="21" spans="1:11" ht="20.100000000000001" customHeight="1" x14ac:dyDescent="0.5">
      <c r="A21" s="30"/>
      <c r="B21" s="64" t="s">
        <v>123</v>
      </c>
      <c r="C21" s="41"/>
      <c r="D21" s="53" t="str">
        <f>'All products and rates'!N27</f>
        <v>$115,000 - $191,950</v>
      </c>
      <c r="E21" s="42"/>
      <c r="F21" s="45" t="s">
        <v>165</v>
      </c>
      <c r="H21" s="42"/>
      <c r="I21" s="42"/>
      <c r="J21" s="42"/>
      <c r="K21" s="31"/>
    </row>
    <row r="22" spans="1:11" ht="20.100000000000001" customHeight="1" x14ac:dyDescent="0.45">
      <c r="A22" s="30"/>
      <c r="B22" s="64" t="s">
        <v>124</v>
      </c>
      <c r="C22" s="41"/>
      <c r="D22" s="53" t="str">
        <f>'All products and rates'!O27</f>
        <v>&gt;$191,951</v>
      </c>
      <c r="E22" s="42"/>
      <c r="F22" s="44" t="s">
        <v>166</v>
      </c>
      <c r="H22" s="42"/>
      <c r="I22" s="42"/>
      <c r="J22" s="42"/>
      <c r="K22" s="31"/>
    </row>
    <row r="23" spans="1:11" ht="14.25" customHeight="1" x14ac:dyDescent="0.45">
      <c r="A23" s="30"/>
      <c r="B23" s="92"/>
      <c r="C23" s="30"/>
      <c r="D23" s="30"/>
      <c r="E23" s="31"/>
      <c r="F23" s="31"/>
      <c r="G23" s="31"/>
      <c r="H23" s="31"/>
      <c r="I23" s="31"/>
      <c r="J23" s="31"/>
      <c r="K23" s="31"/>
    </row>
    <row r="24" spans="1:11" s="67" customFormat="1" ht="20.100000000000001" customHeight="1" x14ac:dyDescent="0.55000000000000004">
      <c r="A24" s="65"/>
      <c r="B24" s="64" t="s">
        <v>126</v>
      </c>
      <c r="C24" s="68"/>
      <c r="D24" s="68"/>
      <c r="E24" s="66"/>
      <c r="F24" s="64" t="s">
        <v>128</v>
      </c>
      <c r="G24" s="42"/>
      <c r="H24" s="42"/>
      <c r="I24" s="42"/>
      <c r="J24" s="42"/>
      <c r="K24" s="66"/>
    </row>
    <row r="25" spans="1:11" x14ac:dyDescent="0.45">
      <c r="A25" s="30"/>
      <c r="B25" s="30"/>
      <c r="C25" s="30"/>
      <c r="D25" s="30"/>
      <c r="E25" s="31"/>
      <c r="F25" s="31"/>
      <c r="G25" s="31"/>
      <c r="H25" s="31"/>
      <c r="I25" s="31"/>
      <c r="J25" s="31"/>
      <c r="K25" s="31"/>
    </row>
    <row r="26" spans="1:11" ht="15" x14ac:dyDescent="0.45">
      <c r="A26" s="46"/>
      <c r="B26" s="47"/>
      <c r="C26" s="47"/>
      <c r="D26" s="48"/>
      <c r="E26" s="46"/>
      <c r="G26" s="294" t="s">
        <v>265</v>
      </c>
      <c r="H26" s="744">
        <f ca="1">TODAY()</f>
        <v>45597</v>
      </c>
      <c r="I26" s="744"/>
      <c r="J26" s="744"/>
      <c r="K26" s="744"/>
    </row>
    <row r="27" spans="1:11" ht="15.4" x14ac:dyDescent="0.45">
      <c r="B27" s="40"/>
      <c r="C27" s="40"/>
      <c r="D27" s="39"/>
      <c r="E27" s="46"/>
      <c r="F27" s="49"/>
      <c r="G27" s="48"/>
    </row>
    <row r="28" spans="1:11" x14ac:dyDescent="0.45">
      <c r="B28" s="50"/>
      <c r="C28" s="50"/>
      <c r="D28" s="51"/>
      <c r="E28" s="52"/>
      <c r="F28" s="49"/>
      <c r="G28" s="48"/>
    </row>
  </sheetData>
  <sheetProtection sort="0" autoFilter="0"/>
  <mergeCells count="3">
    <mergeCell ref="A2:K2"/>
    <mergeCell ref="A1:K1"/>
    <mergeCell ref="H26:K26"/>
  </mergeCells>
  <phoneticPr fontId="5" type="noConversion"/>
  <hyperlinks>
    <hyperlink ref="B16" location="'Employee 1'!A1" display="Employee Wage Bracket 1" xr:uid="{00000000-0004-0000-0000-000000000000}"/>
    <hyperlink ref="B17" location="'Employee 2'!A1" display="Employee Wage Bracket 2" xr:uid="{00000000-0004-0000-0000-000001000000}"/>
    <hyperlink ref="F22" r:id="rId1" xr:uid="{00000000-0004-0000-0000-000002000000}"/>
    <hyperlink ref="F9" r:id="rId2" xr:uid="{00000000-0004-0000-0000-000003000000}"/>
    <hyperlink ref="F7" r:id="rId3" xr:uid="{00000000-0004-0000-0000-000004000000}"/>
    <hyperlink ref="B18" location="'Employee 3'!A1" display="Employee Wage Bracket 3" xr:uid="{00000000-0004-0000-0000-000005000000}"/>
    <hyperlink ref="B19" location="'Employee 4'!A1" display="Employee Wage Bracket 4" xr:uid="{00000000-0004-0000-0000-000006000000}"/>
    <hyperlink ref="B20" location="'Employee 5'!A1" display="Employee Wage Bracket 5" xr:uid="{00000000-0004-0000-0000-000007000000}"/>
    <hyperlink ref="B21" location="'Employee 6'!A1" display="Employee Wage Bracket 6" xr:uid="{00000000-0004-0000-0000-000008000000}"/>
    <hyperlink ref="B22" location="'Employee 7'!A1" display="Employee Wage Bracket 7" xr:uid="{00000000-0004-0000-0000-000009000000}"/>
    <hyperlink ref="B11" location="Student!A1" display="Students" xr:uid="{00000000-0004-0000-0000-00000A000000}"/>
    <hyperlink ref="F24" location="Maps!A1" display="Maps" xr:uid="{00000000-0004-0000-0000-00000B000000}"/>
    <hyperlink ref="B24" location="'All products and rates'!A1" display="All products and rates" xr:uid="{00000000-0004-0000-0000-00000C000000}"/>
    <hyperlink ref="B13" location="'Contractor Vendor Volunteer'!A1" display="Contractors Vendors Volunteers" xr:uid="{00000000-0004-0000-0000-00000D000000}"/>
    <hyperlink ref="B12" location="'House Officer'!A1" display="House Officer" xr:uid="{00000000-0004-0000-0000-00000E000000}"/>
    <hyperlink ref="B14" location="Departments!A1" display="Departments" xr:uid="{00000000-0004-0000-0000-00000F000000}"/>
    <hyperlink ref="B10" location="'General Public'!A1" display="General Public" xr:uid="{00000000-0004-0000-0000-000010000000}"/>
    <hyperlink ref="J9" r:id="rId4" xr:uid="{00000000-0004-0000-0000-000011000000}"/>
  </hyperlinks>
  <pageMargins left="0.25" right="0.25" top="0.390625" bottom="0.75" header="0.3" footer="0.3"/>
  <pageSetup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L64"/>
  <sheetViews>
    <sheetView showGridLines="0" zoomScaleNormal="100" zoomScalePageLayoutView="40" workbookViewId="0">
      <selection activeCell="A27" sqref="A27:B28"/>
    </sheetView>
  </sheetViews>
  <sheetFormatPr defaultRowHeight="14.25" x14ac:dyDescent="0.45"/>
  <cols>
    <col min="1" max="1" width="32.86328125" customWidth="1"/>
    <col min="2" max="2" width="22.59765625" customWidth="1"/>
    <col min="3" max="3" width="17.59765625" customWidth="1"/>
    <col min="4" max="4" width="21.3984375" customWidth="1"/>
    <col min="5" max="5" width="10.265625" customWidth="1"/>
    <col min="6" max="6" width="13.3984375" customWidth="1"/>
    <col min="7" max="7" width="14.1328125" customWidth="1"/>
    <col min="8" max="8" width="12.3984375" customWidth="1"/>
    <col min="9" max="9" width="16.86328125" customWidth="1"/>
    <col min="11" max="11" width="9.1328125" customWidth="1"/>
    <col min="12" max="12" width="14.3984375" customWidth="1"/>
    <col min="15" max="15" width="13.3984375" customWidth="1"/>
  </cols>
  <sheetData>
    <row r="1" spans="1:11" ht="29.25" customHeight="1" x14ac:dyDescent="1">
      <c r="A1" s="815" t="s">
        <v>171</v>
      </c>
      <c r="B1" s="815"/>
      <c r="C1" s="815"/>
      <c r="D1" s="815"/>
      <c r="E1" s="815"/>
      <c r="F1" s="815"/>
      <c r="G1" s="815"/>
      <c r="H1" s="815"/>
      <c r="I1" s="815"/>
    </row>
    <row r="2" spans="1:11" ht="21.75" customHeight="1" x14ac:dyDescent="1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rates'!M27</f>
        <v>$100,526 - $114,999</v>
      </c>
      <c r="G2" s="90"/>
      <c r="H2" s="90"/>
      <c r="I2" s="90"/>
      <c r="J2" s="18"/>
      <c r="K2" s="18"/>
    </row>
    <row r="3" spans="1:11" x14ac:dyDescent="0.45">
      <c r="A3" t="str">
        <f>'All products and rates'!A3</f>
        <v>People in this commuter group generally qualify for the below services.</v>
      </c>
      <c r="G3" s="91"/>
      <c r="H3" s="91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75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4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4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4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4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4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4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4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4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75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x14ac:dyDescent="0.45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157" t="s">
        <v>268</v>
      </c>
      <c r="H15" s="157"/>
      <c r="I15" s="304"/>
    </row>
    <row r="16" spans="1:11" x14ac:dyDescent="0.45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315" t="s">
        <v>87</v>
      </c>
      <c r="H16" s="315"/>
      <c r="I16" s="160"/>
    </row>
    <row r="17" spans="1:11" x14ac:dyDescent="0.45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161" t="s">
        <v>258</v>
      </c>
      <c r="H17" s="161"/>
      <c r="I17" s="161"/>
    </row>
    <row r="18" spans="1:11" x14ac:dyDescent="0.45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162" t="s">
        <v>84</v>
      </c>
      <c r="H18" s="162"/>
      <c r="I18" s="162"/>
    </row>
    <row r="19" spans="1:11" x14ac:dyDescent="0.45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161" t="s">
        <v>273</v>
      </c>
      <c r="H19" s="161"/>
      <c r="I19" s="161"/>
    </row>
    <row r="20" spans="1:11" x14ac:dyDescent="0.45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162" t="s">
        <v>273</v>
      </c>
      <c r="H20" s="162"/>
      <c r="I20" s="162"/>
    </row>
    <row r="21" spans="1:11" x14ac:dyDescent="0.45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163" t="s">
        <v>86</v>
      </c>
      <c r="H21" s="163"/>
      <c r="I21" s="163"/>
    </row>
    <row r="22" spans="1:11" ht="25.5" x14ac:dyDescent="0.75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45">
      <c r="A23" s="403" t="str">
        <f>HYPERLINK('All products and rates'!T23,'All products and rates'!A23)</f>
        <v>OHSU Carpool app</v>
      </c>
      <c r="B23" s="658" t="str">
        <f>HYPERLINK('All products and rates'!U23,'All products and rates'!B23)</f>
        <v>ohsu.edu/carpool</v>
      </c>
      <c r="C23" s="87" t="str">
        <f>'All products and rates'!D23</f>
        <v>$3/per weekday to drive + pickup rider</v>
      </c>
      <c r="D23" s="87"/>
      <c r="E23" s="87" t="str">
        <f>'All products and rates'!G23</f>
        <v>See website</v>
      </c>
      <c r="F23" s="87"/>
      <c r="G23" s="87" t="str">
        <f>'All products and rates'!I23</f>
        <v>Additional incentives may apply.</v>
      </c>
      <c r="H23" s="87"/>
      <c r="I23" s="87"/>
    </row>
    <row r="24" spans="1:11" x14ac:dyDescent="0.45">
      <c r="A24" s="402" t="str">
        <f>HYPERLINK('All products and rates'!T24,'All products and rates'!A24)</f>
        <v>Guaranteed Ride Home</v>
      </c>
      <c r="B24" s="655" t="str">
        <f>HYPERLINK('All products and rates'!U24,'All products and rates'!B24)</f>
        <v>MyCommute</v>
      </c>
      <c r="C24" s="614" t="str">
        <f>'All products and rates'!D24</f>
        <v>Credit for Lyft ride</v>
      </c>
      <c r="D24" s="25"/>
      <c r="E24" s="614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11" x14ac:dyDescent="0.45">
      <c r="A25" s="403" t="str">
        <f>HYPERLINK('All products and rates'!T25,'All products and rates'!A25)</f>
        <v>Lyft Off</v>
      </c>
      <c r="B25" s="658" t="str">
        <f>HYPERLINK('All products and rates'!U25,'All products and rates'!B25)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</row>
    <row r="26" spans="1:11" ht="24" customHeight="1" x14ac:dyDescent="0.75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4.65" thickBot="1" x14ac:dyDescent="0.5">
      <c r="A27" s="732" t="s">
        <v>356</v>
      </c>
      <c r="B27" s="732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4.65" thickTop="1" x14ac:dyDescent="0.45">
      <c r="A28" s="737" t="s">
        <v>357</v>
      </c>
      <c r="B28" s="736">
        <v>3213.6</v>
      </c>
      <c r="C28" s="123" t="s">
        <v>172</v>
      </c>
      <c r="D28" s="99"/>
      <c r="E28" s="81"/>
      <c r="F28" s="81"/>
      <c r="G28" s="82"/>
      <c r="H28" s="83"/>
      <c r="I28" s="80"/>
      <c r="J28" s="16"/>
      <c r="K28" s="16"/>
    </row>
    <row r="29" spans="1:11" ht="16.149999999999999" thickBot="1" x14ac:dyDescent="0.55000000000000004">
      <c r="A29" s="73" t="str">
        <f>'All products and rates'!A28</f>
        <v>Facility</v>
      </c>
      <c r="B29" s="74" t="str">
        <f>'All products and rates'!B28</f>
        <v>Campus</v>
      </c>
      <c r="C29" s="124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  <c r="J29" s="16"/>
      <c r="K29" s="16"/>
    </row>
    <row r="30" spans="1:11" ht="14.65" thickTop="1" x14ac:dyDescent="0.45">
      <c r="A30" s="403" t="str">
        <f>HYPERLINK('All products and rates'!T29,'All products and rates'!A29)</f>
        <v>Neveh Shalom</v>
      </c>
      <c r="B30" s="629" t="str">
        <f>'All products and rates'!B29</f>
        <v>Marquam Hill via TriMet</v>
      </c>
      <c r="C30" s="349" t="str">
        <f>'All products and rates'!I29</f>
        <v>Free</v>
      </c>
      <c r="D30" s="72" t="str">
        <f>'All products and rates'!F29</f>
        <v>Free</v>
      </c>
      <c r="E30" s="345" t="str">
        <f>'All products and rates'!G29</f>
        <v>N/A</v>
      </c>
      <c r="F30" s="346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11" x14ac:dyDescent="0.45">
      <c r="A31" s="402" t="str">
        <f>HYPERLINK('All products and rates'!T30,'All products and rates'!A30)</f>
        <v>After 1pm</v>
      </c>
      <c r="B31" s="629" t="str">
        <f>'All products and rates'!B30</f>
        <v>Various locations</v>
      </c>
      <c r="C31" s="125">
        <f>'All products and rates'!M30</f>
        <v>4</v>
      </c>
      <c r="D31" s="71" t="str">
        <f>'All products and rates'!F30</f>
        <v>N/A</v>
      </c>
      <c r="E31" s="245" t="str">
        <f>'All products and rates'!G30</f>
        <v>N/A</v>
      </c>
      <c r="F31" s="246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11" x14ac:dyDescent="0.45">
      <c r="A32" s="282" t="str">
        <f>HYPERLINK('All products and rates'!T31,'All products and rates'!A31)</f>
        <v>Garage A</v>
      </c>
      <c r="B32" s="808" t="str">
        <f>'All products and rates'!B31</f>
        <v>Marquam Hill</v>
      </c>
      <c r="C32" s="126" t="str">
        <f>'All products and rates'!M31</f>
        <v>$12 </v>
      </c>
      <c r="D32" s="72" t="str">
        <f>'All products and rates'!F31</f>
        <v>N/A</v>
      </c>
      <c r="E32" s="245" t="str">
        <f>'All products and rates'!G31</f>
        <v>N/A</v>
      </c>
      <c r="F32" s="246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12" x14ac:dyDescent="0.45">
      <c r="A33" s="571" t="str">
        <f>HYPERLINK('All products and rates'!T32,'All products and rates'!A32)</f>
        <v>Garage B</v>
      </c>
      <c r="B33" s="809"/>
      <c r="C33" s="126" t="str">
        <f>'All products and rates'!M32</f>
        <v>N/A</v>
      </c>
      <c r="D33" s="71" t="str">
        <f>'All products and rates'!F32</f>
        <v>N/A</v>
      </c>
      <c r="E33" s="247" t="str">
        <f>'All products and rates'!G32</f>
        <v>N/A</v>
      </c>
      <c r="F33" s="246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12" x14ac:dyDescent="0.45">
      <c r="A34" s="282" t="str">
        <f>HYPERLINK('All products and rates'!T33,'All products and rates'!A33)</f>
        <v>Garage C</v>
      </c>
      <c r="B34" s="809"/>
      <c r="C34" s="126" t="str">
        <f>'All products and rates'!M33</f>
        <v>$12 </v>
      </c>
      <c r="D34" s="72" t="str">
        <f>'All products and rates'!F33</f>
        <v>N/A</v>
      </c>
      <c r="E34" s="248">
        <f>'All products and rates'!G33</f>
        <v>3</v>
      </c>
      <c r="F34" s="249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12" x14ac:dyDescent="0.45">
      <c r="A35" s="404" t="str">
        <f>HYPERLINK('All products and rates'!T34,'All products and rates'!A34)</f>
        <v>Garage D</v>
      </c>
      <c r="B35" s="809"/>
      <c r="C35" s="127" t="str">
        <f>'All products and rates'!M34</f>
        <v>$11 </v>
      </c>
      <c r="D35" s="71">
        <f>'All products and rates'!F34</f>
        <v>15</v>
      </c>
      <c r="E35" s="247" t="str">
        <f>'All products and rates'!G34</f>
        <v>N/A</v>
      </c>
      <c r="F35" s="246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12" x14ac:dyDescent="0.45">
      <c r="A36" s="282" t="str">
        <f>HYPERLINK('All products and rates'!T35,'All products and rates'!A35)</f>
        <v>Garage E</v>
      </c>
      <c r="B36" s="809"/>
      <c r="C36" s="126">
        <f>'All products and rates'!M35</f>
        <v>12</v>
      </c>
      <c r="D36" s="72" t="str">
        <f>'All products and rates'!F35</f>
        <v>N/A</v>
      </c>
      <c r="E36" s="245" t="str">
        <f>'All products and rates'!G35</f>
        <v>N/A</v>
      </c>
      <c r="F36" s="246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12" x14ac:dyDescent="0.45">
      <c r="A37" s="404" t="str">
        <f>HYPERLINK('All products and rates'!T36,'All products and rates'!A36)</f>
        <v>Garage F</v>
      </c>
      <c r="B37" s="809"/>
      <c r="C37" s="127" t="str">
        <f>'All products and rates'!M36</f>
        <v>$11 </v>
      </c>
      <c r="D37" s="71">
        <f>'All products and rates'!F36</f>
        <v>15</v>
      </c>
      <c r="E37" s="250">
        <f>'All products and rates'!G36</f>
        <v>3</v>
      </c>
      <c r="F37" s="246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12" x14ac:dyDescent="0.45">
      <c r="A38" s="571" t="str">
        <f>HYPERLINK('All products and rates'!T37,'All products and rates'!A37)</f>
        <v>Garage G</v>
      </c>
      <c r="B38" s="809"/>
      <c r="C38" s="126" t="str">
        <f>'All products and rates'!M37</f>
        <v>N/A</v>
      </c>
      <c r="D38" s="72" t="str">
        <f>'All products and rates'!F37</f>
        <v>N/A</v>
      </c>
      <c r="E38" s="245" t="str">
        <f>'All products and rates'!G37</f>
        <v>N/A</v>
      </c>
      <c r="F38" s="249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12" x14ac:dyDescent="0.45">
      <c r="A39" s="404" t="str">
        <f>HYPERLINK('All products and rates'!T38,'All products and rates'!A38)</f>
        <v>Garage K</v>
      </c>
      <c r="B39" s="809"/>
      <c r="C39" s="127" t="str">
        <f>'All products and rates'!M38</f>
        <v>$12 </v>
      </c>
      <c r="D39" s="71">
        <f>'All products and rates'!F38</f>
        <v>15</v>
      </c>
      <c r="E39" s="247" t="str">
        <f>'All products and rates'!G38</f>
        <v>N/A</v>
      </c>
      <c r="F39" s="246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12" x14ac:dyDescent="0.45">
      <c r="A40" s="282" t="str">
        <f>HYPERLINK('All products and rates'!T39,'All products and rates'!A39)</f>
        <v>Lot 10</v>
      </c>
      <c r="B40" s="809"/>
      <c r="C40" s="126" t="str">
        <f>'All products and rates'!M39</f>
        <v>$12 </v>
      </c>
      <c r="D40" s="72">
        <f>'All products and rates'!F39</f>
        <v>15</v>
      </c>
      <c r="E40" s="245" t="str">
        <f>'All products and rates'!G39</f>
        <v>N/A</v>
      </c>
      <c r="F40" s="249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12" x14ac:dyDescent="0.45">
      <c r="A41" s="404" t="str">
        <f>HYPERLINK('All products and rates'!T40,'All products and rates'!A40)</f>
        <v>Lot 20</v>
      </c>
      <c r="B41" s="809"/>
      <c r="C41" s="127" t="str">
        <f>'All products and rates'!M40</f>
        <v>$11 </v>
      </c>
      <c r="D41" s="71" t="str">
        <f>'All products and rates'!F40</f>
        <v>N/A</v>
      </c>
      <c r="E41" s="247" t="str">
        <f>'All products and rates'!G40</f>
        <v>N/A</v>
      </c>
      <c r="F41" s="246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12" x14ac:dyDescent="0.45">
      <c r="A42" s="282" t="str">
        <f>HYPERLINK('All products and rates'!T41,'All products and rates'!A41)</f>
        <v>Lot 30</v>
      </c>
      <c r="B42" s="809"/>
      <c r="C42" s="126">
        <f>'All products and rates'!M41</f>
        <v>11</v>
      </c>
      <c r="D42" s="72" t="str">
        <f>'All products and rates'!F41</f>
        <v>N/A</v>
      </c>
      <c r="E42" s="245" t="str">
        <f>'All products and rates'!G41</f>
        <v>N/A</v>
      </c>
      <c r="F42" s="249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</row>
    <row r="43" spans="1:12" x14ac:dyDescent="0.45">
      <c r="A43" s="404" t="str">
        <f>HYPERLINK('All products and rates'!T42,'All products and rates'!A42)</f>
        <v>Lot 40</v>
      </c>
      <c r="B43" s="809"/>
      <c r="C43" s="127" t="str">
        <f>'All products and rates'!M42</f>
        <v>$9 </v>
      </c>
      <c r="D43" s="71">
        <f>'All products and rates'!F42</f>
        <v>15</v>
      </c>
      <c r="E43" s="250">
        <f>'All products and rates'!G42</f>
        <v>3</v>
      </c>
      <c r="F43" s="251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  <c r="L43" s="17"/>
    </row>
    <row r="44" spans="1:12" x14ac:dyDescent="0.45">
      <c r="A44" s="282" t="str">
        <f>HYPERLINK('All products and rates'!T43,'All products and rates'!A43)</f>
        <v>Lot 50</v>
      </c>
      <c r="B44" s="809"/>
      <c r="C44" s="126" t="str">
        <f>'All products and rates'!M43</f>
        <v>$9 </v>
      </c>
      <c r="D44" s="72" t="str">
        <f>'All products and rates'!F43</f>
        <v>N/A</v>
      </c>
      <c r="E44" s="245" t="str">
        <f>'All products and rates'!G43</f>
        <v>N/A</v>
      </c>
      <c r="F44" s="249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12" x14ac:dyDescent="0.45">
      <c r="A45" s="404" t="str">
        <f>HYPERLINK('All products and rates'!T44,'All products and rates'!A44)</f>
        <v>Lot 60</v>
      </c>
      <c r="B45" s="809"/>
      <c r="C45" s="127" t="str">
        <f>'All products and rates'!M44</f>
        <v>$9 </v>
      </c>
      <c r="D45" s="71" t="str">
        <f>'All products and rates'!F44</f>
        <v>N/A</v>
      </c>
      <c r="E45" s="247" t="str">
        <f>'All products and rates'!G44</f>
        <v>N/A</v>
      </c>
      <c r="F45" s="246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12" x14ac:dyDescent="0.45">
      <c r="A46" s="282" t="str">
        <f>HYPERLINK('All products and rates'!T45,'All products and rates'!A45)</f>
        <v>Lot 70</v>
      </c>
      <c r="B46" s="809"/>
      <c r="C46" s="126" t="str">
        <f>'All products and rates'!M45</f>
        <v>$9 </v>
      </c>
      <c r="D46" s="72" t="str">
        <f>'All products and rates'!F45</f>
        <v>N/A</v>
      </c>
      <c r="E46" s="245" t="str">
        <f>'All products and rates'!G45</f>
        <v>N/A</v>
      </c>
      <c r="F46" s="249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12" ht="14.65" thickBot="1" x14ac:dyDescent="0.5">
      <c r="A47" s="463" t="str">
        <f>HYPERLINK('All products and rates'!T46,'All products and rates'!A46)</f>
        <v>Lot 90</v>
      </c>
      <c r="B47" s="810"/>
      <c r="C47" s="483">
        <f>'All products and rates'!M46</f>
        <v>7</v>
      </c>
      <c r="D47" s="465">
        <f>'All products and rates'!F46</f>
        <v>15</v>
      </c>
      <c r="E47" s="466" t="str">
        <f>'All products and rates'!G46</f>
        <v>N/A</v>
      </c>
      <c r="F47" s="467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12" ht="14.65" thickTop="1" x14ac:dyDescent="0.45">
      <c r="A48" s="471" t="str">
        <f>HYPERLINK('All products and rates'!T47,'All products and rates'!A47)</f>
        <v>3030 Moody Lot</v>
      </c>
      <c r="B48" s="811" t="str">
        <f>'All products and rates'!B47</f>
        <v>South Waterfront</v>
      </c>
      <c r="C48" s="484">
        <f>'All products and rates'!M47</f>
        <v>8.5</v>
      </c>
      <c r="D48" s="473">
        <f>'All products and rates'!F47</f>
        <v>12</v>
      </c>
      <c r="E48" s="474">
        <f>'All products and rates'!G47</f>
        <v>3</v>
      </c>
      <c r="F48" s="475">
        <f>'All products and rates'!H47</f>
        <v>15</v>
      </c>
      <c r="G48" s="473" t="str">
        <f>'All products and rates'!P47</f>
        <v>N/A</v>
      </c>
      <c r="H48" s="475" t="str">
        <f>'All products and rates'!Q47</f>
        <v>N/A</v>
      </c>
      <c r="I48" s="476" t="s">
        <v>6</v>
      </c>
    </row>
    <row r="49" spans="1:9" x14ac:dyDescent="0.45">
      <c r="A49" s="285" t="str">
        <f>HYPERLINK('All products and rates'!T48,'All products and rates'!A48)</f>
        <v>3420 Macadam</v>
      </c>
      <c r="B49" s="809"/>
      <c r="C49" s="441">
        <f>'All products and rates'!M49</f>
        <v>7.5</v>
      </c>
      <c r="D49" s="72" t="str">
        <f>'All products and rates'!F49</f>
        <v>N/A</v>
      </c>
      <c r="E49" s="248" t="str">
        <f>'All products and rates'!G49</f>
        <v>N/A</v>
      </c>
      <c r="F49" s="252" t="str">
        <f>'All products and rates'!H49</f>
        <v>N/A</v>
      </c>
      <c r="G49" s="238" t="str">
        <f>'All products and rates'!P49</f>
        <v>N/A</v>
      </c>
      <c r="H49" s="241" t="str">
        <f>'All products and rates'!Q49</f>
        <v>N/A</v>
      </c>
      <c r="I49" s="242" t="s">
        <v>6</v>
      </c>
    </row>
    <row r="50" spans="1:9" ht="15" hidden="1" customHeight="1" x14ac:dyDescent="0.45">
      <c r="A50" s="282" t="str">
        <f>HYPERLINK('All products and rates'!T49,'All products and rates'!A49)</f>
        <v>Bancroft Lot</v>
      </c>
      <c r="B50" s="809"/>
      <c r="C50" s="440">
        <f>'All products and rates'!M49</f>
        <v>7.5</v>
      </c>
      <c r="D50" s="72" t="str">
        <f>'All products and rates'!F52</f>
        <v>N/A</v>
      </c>
      <c r="E50" s="248">
        <f>'All products and rates'!G52</f>
        <v>4</v>
      </c>
      <c r="F50" s="252">
        <f>'All products and rates'!H52</f>
        <v>22</v>
      </c>
      <c r="G50" s="238" t="str">
        <f>'All products and rates'!P52</f>
        <v>N/A</v>
      </c>
      <c r="H50" s="241" t="str">
        <f>'All products and rates'!Q52</f>
        <v>N/A</v>
      </c>
      <c r="I50" s="242" t="s">
        <v>6</v>
      </c>
    </row>
    <row r="51" spans="1:9" x14ac:dyDescent="0.45">
      <c r="A51" s="282" t="str">
        <f>HYPERLINK('All products and rates'!T52,'All products and rates'!A52)</f>
        <v>Center for Health and Healing</v>
      </c>
      <c r="B51" s="809"/>
      <c r="C51" s="126" t="str">
        <f>'All products and rates'!M52</f>
        <v>N/A</v>
      </c>
      <c r="D51" s="72" t="str">
        <f>'All products and rates'!F52</f>
        <v>N/A</v>
      </c>
      <c r="E51" s="248">
        <f>'All products and rates'!G52</f>
        <v>4</v>
      </c>
      <c r="F51" s="252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45">
      <c r="A52" s="285" t="str">
        <f>HYPERLINK('All products and rates'!T53,'All products and rates'!A53)</f>
        <v>Knight Cancer Research Building</v>
      </c>
      <c r="B52" s="809"/>
      <c r="C52" s="441">
        <f>'All products and rates'!M53</f>
        <v>8.5</v>
      </c>
      <c r="D52" s="71" t="str">
        <f>'All products and rates'!F53</f>
        <v>N/A</v>
      </c>
      <c r="E52" s="250">
        <f>'All products and rates'!G53</f>
        <v>3</v>
      </c>
      <c r="F52" s="251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45">
      <c r="A53" s="282" t="str">
        <f>HYPERLINK('All products and rates'!T54,'All products and rates'!A54)</f>
        <v>Macadam Warehouse</v>
      </c>
      <c r="B53" s="809"/>
      <c r="C53" s="440">
        <f>'All products and rates'!M54</f>
        <v>8.5</v>
      </c>
      <c r="D53" s="72" t="str">
        <f>'All products and rates'!F54</f>
        <v>N/A</v>
      </c>
      <c r="E53" s="248">
        <f>'All products and rates'!G54</f>
        <v>3</v>
      </c>
      <c r="F53" s="252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45">
      <c r="A54" s="285" t="str">
        <f>HYPERLINK('All products and rates'!T55,'All products and rates'!A55)</f>
        <v>RiverPlace</v>
      </c>
      <c r="B54" s="809"/>
      <c r="C54" s="126" t="str">
        <f>'All products and rates'!M55</f>
        <v>N/A</v>
      </c>
      <c r="D54" s="71" t="str">
        <f>'All products and rates'!F55</f>
        <v>N/A</v>
      </c>
      <c r="E54" s="247" t="str">
        <f>'All products and rates'!G55</f>
        <v>N/A</v>
      </c>
      <c r="F54" s="252" t="s">
        <v>6</v>
      </c>
      <c r="G54" s="239" t="str">
        <f>'All products and rates'!P55</f>
        <v>N/A</v>
      </c>
      <c r="H54" s="243" t="str">
        <f>'All products and rates'!Q55</f>
        <v>N/A</v>
      </c>
      <c r="I54" s="258">
        <f>'All products and rates'!R55</f>
        <v>55.7</v>
      </c>
    </row>
    <row r="55" spans="1:9" x14ac:dyDescent="0.45">
      <c r="A55" s="285" t="str">
        <f>HYPERLINK('All products and rates'!T56,'All products and rates'!A56)</f>
        <v>Robertson Life Sciences Building</v>
      </c>
      <c r="B55" s="809"/>
      <c r="C55" s="441">
        <f>'All products and rates'!M56</f>
        <v>8.5</v>
      </c>
      <c r="D55" s="72" t="str">
        <f>'All products and rates'!F56</f>
        <v>N/A</v>
      </c>
      <c r="E55" s="250">
        <f>'All products and rates'!G56</f>
        <v>3</v>
      </c>
      <c r="F55" s="251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45">
      <c r="A56" s="282" t="str">
        <f>HYPERLINK('All products and rates'!T57,'All products and rates'!A57)</f>
        <v>Rood Family Pavilion</v>
      </c>
      <c r="B56" s="809"/>
      <c r="C56" s="440">
        <f>'All products and rates'!M57</f>
        <v>8.5</v>
      </c>
      <c r="D56" s="71" t="str">
        <f>'All products and rates'!F57</f>
        <v>N/A</v>
      </c>
      <c r="E56" s="248">
        <f>'All products and rates'!G57</f>
        <v>3</v>
      </c>
      <c r="F56" s="252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45">
      <c r="A57" s="285" t="str">
        <f>HYPERLINK('All products and rates'!T58,'All products and rates'!A58)</f>
        <v>Schnitzer Parking Lot</v>
      </c>
      <c r="B57" s="809"/>
      <c r="C57" s="441">
        <f>'All products and rates'!M58</f>
        <v>7.5</v>
      </c>
      <c r="D57" s="71">
        <f>'All products and rates'!F58</f>
        <v>12</v>
      </c>
      <c r="E57" s="250">
        <f>'All products and rates'!G58</f>
        <v>3</v>
      </c>
      <c r="F57" s="246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4.65" thickBot="1" x14ac:dyDescent="0.5">
      <c r="A58" s="669" t="str">
        <f>HYPERLINK('All products and rates'!T59,'All products and rates'!A59)</f>
        <v>Whitaker Parking Lot</v>
      </c>
      <c r="B58" s="810"/>
      <c r="C58" s="685">
        <f>'All products and rates'!M59</f>
        <v>9.5</v>
      </c>
      <c r="D58" s="477" t="str">
        <f>'All products and rates'!F59</f>
        <v>N/A</v>
      </c>
      <c r="E58" s="478" t="str">
        <f>'All products and rates'!G59</f>
        <v>N/A</v>
      </c>
      <c r="F58" s="479" t="str">
        <f>'All products and rates'!H59</f>
        <v>N/A</v>
      </c>
      <c r="G58" s="480" t="str">
        <f>'All products and rates'!P59</f>
        <v>N/A</v>
      </c>
      <c r="H58" s="481" t="str">
        <f>'All products and rates'!Q59</f>
        <v>N/A</v>
      </c>
      <c r="I58" s="482" t="s">
        <v>6</v>
      </c>
    </row>
    <row r="59" spans="1:9" ht="14.65" thickTop="1" x14ac:dyDescent="0.45">
      <c r="A59" s="668" t="str">
        <f>HYPERLINK('All products and rates'!T60,'All products and rates'!A60)</f>
        <v>4th and Clay</v>
      </c>
      <c r="B59" s="811" t="str">
        <f>'All products and rates'!B60</f>
        <v>Off Campus</v>
      </c>
      <c r="C59" s="349" t="str">
        <f>'All products and rates'!M60</f>
        <v>N/A</v>
      </c>
      <c r="D59" s="72" t="str">
        <f>'All products and rates'!F60</f>
        <v>N/A</v>
      </c>
      <c r="E59" s="245" t="str">
        <f>'All products and rates'!G60</f>
        <v>N/A</v>
      </c>
      <c r="F59" s="249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45">
      <c r="A60" s="282" t="str">
        <f>HYPERLINK('All products and rates'!T62,'All products and rates'!A62)</f>
        <v>Market Square Building</v>
      </c>
      <c r="B60" s="809"/>
      <c r="C60" s="126" t="str">
        <f>'All products and rates'!M62</f>
        <v>N/A</v>
      </c>
      <c r="D60" s="71" t="str">
        <f>'All products and rates'!F62</f>
        <v>N/A</v>
      </c>
      <c r="E60" s="245" t="str">
        <f>'All products and rates'!G62</f>
        <v>non-OHSU</v>
      </c>
      <c r="F60" s="246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4.65" thickBot="1" x14ac:dyDescent="0.5">
      <c r="A61" s="285" t="str">
        <f>HYPERLINK('All products and rates'!T63,'All products and rates'!A63)</f>
        <v>Marquam Plaza</v>
      </c>
      <c r="B61" s="812"/>
      <c r="C61" s="684">
        <f>'All products and rates'!M63</f>
        <v>7</v>
      </c>
      <c r="D61" s="675">
        <f>'All products and rates'!F63</f>
        <v>9.5</v>
      </c>
      <c r="E61" s="250">
        <f>'All products and rates'!G63</f>
        <v>2</v>
      </c>
      <c r="F61" s="677">
        <f>'All products and rates'!H63</f>
        <v>9</v>
      </c>
      <c r="G61" s="238" t="str">
        <f>'All products and rates'!P63</f>
        <v>N/A</v>
      </c>
      <c r="H61" s="241" t="str">
        <f>'All products and rates'!Q63</f>
        <v>N/A</v>
      </c>
      <c r="I61" s="676">
        <f>'All products and rates'!R63</f>
        <v>106.09</v>
      </c>
    </row>
    <row r="62" spans="1:9" ht="16.149999999999999" thickTop="1" x14ac:dyDescent="0.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45">
      <c r="A63" s="285" t="str">
        <f>HYPERLINK('All products and rates'!T66,'All products and rates'!A66)</f>
        <v>Motorcycle Parking</v>
      </c>
      <c r="B63" s="813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45">
      <c r="A64" s="282" t="str">
        <f>HYPERLINK('All products and rates'!T67,'All products and rates'!A67)</f>
        <v>Special Reserved (ADA, maternity)</v>
      </c>
      <c r="B64" s="814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4" priority="1" operator="containsText" text="N/A">
      <formula>NOT(ISERROR(SEARCH("N/A",C30)))</formula>
    </cfRule>
  </conditionalFormatting>
  <hyperlinks>
    <hyperlink ref="A17" r:id="rId1" xr:uid="{00000000-0004-0000-0900-000000000000}"/>
    <hyperlink ref="A18" r:id="rId2" xr:uid="{00000000-0004-0000-0900-000001000000}"/>
    <hyperlink ref="A16" r:id="rId3" display="C-Tran Express" xr:uid="{00000000-0004-0000-0900-000002000000}"/>
    <hyperlink ref="A19" r:id="rId4" display="TriMet Universal" xr:uid="{00000000-0004-0000-0900-000003000000}"/>
    <hyperlink ref="A20" r:id="rId5" display="TriMet: Medical Assistant" xr:uid="{00000000-0004-0000-0900-000004000000}"/>
    <hyperlink ref="A21" r:id="rId6" display="TriMet: ONA new hire" xr:uid="{00000000-0004-0000-0900-000005000000}"/>
    <hyperlink ref="A15" r:id="rId7" display="MyCommute incentive" xr:uid="{00000000-0004-0000-0900-000006000000}"/>
    <hyperlink ref="B15" r:id="rId8" xr:uid="{00000000-0004-0000-0900-000007000000}"/>
    <hyperlink ref="B16" r:id="rId9" xr:uid="{00000000-0004-0000-0900-000008000000}"/>
    <hyperlink ref="B18" r:id="rId10" xr:uid="{00000000-0004-0000-0900-000009000000}"/>
    <hyperlink ref="B20" r:id="rId11" xr:uid="{00000000-0004-0000-0900-00000A000000}"/>
    <hyperlink ref="B19" r:id="rId12" xr:uid="{00000000-0004-0000-0900-00000B000000}"/>
    <hyperlink ref="B21" r:id="rId13" xr:uid="{00000000-0004-0000-0900-00000C000000}"/>
    <hyperlink ref="B17" r:id="rId14" xr:uid="{00000000-0004-0000-0900-00000D000000}"/>
  </hyperlinks>
  <pageMargins left="0.25" right="0.25" top="0.44791666666666669" bottom="0.75" header="0.3" footer="0.3"/>
  <pageSetup scale="53" orientation="landscape" horizontalDpi="300" verticalDpi="300" r:id="rId1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L64"/>
  <sheetViews>
    <sheetView showGridLines="0" showRowColHeaders="0" zoomScaleNormal="100" zoomScalePageLayoutView="80" workbookViewId="0">
      <selection activeCell="A27" sqref="A27"/>
    </sheetView>
  </sheetViews>
  <sheetFormatPr defaultRowHeight="14.25" x14ac:dyDescent="0.45"/>
  <cols>
    <col min="1" max="1" width="32.86328125" customWidth="1"/>
    <col min="2" max="2" width="23" customWidth="1"/>
    <col min="3" max="3" width="16.1328125" customWidth="1"/>
    <col min="4" max="4" width="21.1328125" customWidth="1"/>
    <col min="5" max="5" width="10.265625" customWidth="1"/>
    <col min="6" max="6" width="13.3984375" customWidth="1"/>
    <col min="7" max="7" width="14.1328125" customWidth="1"/>
    <col min="8" max="8" width="12.3984375" customWidth="1"/>
    <col min="9" max="9" width="16.86328125" customWidth="1"/>
    <col min="11" max="11" width="9.1328125" customWidth="1"/>
    <col min="12" max="12" width="14.3984375" customWidth="1"/>
    <col min="15" max="15" width="13.3984375" customWidth="1"/>
  </cols>
  <sheetData>
    <row r="1" spans="1:11" ht="29.25" customHeight="1" x14ac:dyDescent="1">
      <c r="A1" s="822" t="s">
        <v>173</v>
      </c>
      <c r="B1" s="822"/>
      <c r="C1" s="822"/>
      <c r="D1" s="822"/>
      <c r="E1" s="822"/>
      <c r="F1" s="822"/>
      <c r="G1" s="822"/>
      <c r="H1" s="822"/>
      <c r="I1" s="822"/>
    </row>
    <row r="2" spans="1:11" ht="21.75" customHeight="1" x14ac:dyDescent="1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rates'!N27</f>
        <v>$115,000 - $191,950</v>
      </c>
      <c r="G2" s="90"/>
      <c r="H2" s="90"/>
      <c r="I2" s="90"/>
      <c r="J2" s="18"/>
      <c r="K2" s="18"/>
    </row>
    <row r="3" spans="1:11" x14ac:dyDescent="0.45">
      <c r="A3" t="str">
        <f>'All products and rates'!A3</f>
        <v>People in this commuter group generally qualify for the below services.</v>
      </c>
      <c r="G3" s="91"/>
      <c r="H3" s="91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75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4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4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4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4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4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4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4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4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75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x14ac:dyDescent="0.45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157" t="s">
        <v>268</v>
      </c>
      <c r="H15" s="157"/>
      <c r="I15" s="304"/>
    </row>
    <row r="16" spans="1:11" x14ac:dyDescent="0.45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315" t="s">
        <v>87</v>
      </c>
      <c r="H16" s="315"/>
      <c r="I16" s="160"/>
    </row>
    <row r="17" spans="1:11" x14ac:dyDescent="0.45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161" t="s">
        <v>258</v>
      </c>
      <c r="H17" s="161"/>
      <c r="I17" s="161"/>
    </row>
    <row r="18" spans="1:11" x14ac:dyDescent="0.45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162" t="s">
        <v>84</v>
      </c>
      <c r="H18" s="162"/>
      <c r="I18" s="162"/>
    </row>
    <row r="19" spans="1:11" x14ac:dyDescent="0.45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161" t="s">
        <v>273</v>
      </c>
      <c r="H19" s="161"/>
      <c r="I19" s="161"/>
    </row>
    <row r="20" spans="1:11" x14ac:dyDescent="0.45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162" t="s">
        <v>273</v>
      </c>
      <c r="H20" s="162"/>
      <c r="I20" s="162"/>
    </row>
    <row r="21" spans="1:11" x14ac:dyDescent="0.45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163" t="s">
        <v>86</v>
      </c>
      <c r="H21" s="163"/>
      <c r="I21" s="163"/>
    </row>
    <row r="22" spans="1:11" ht="25.5" x14ac:dyDescent="0.75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45">
      <c r="A23" s="403" t="str">
        <f>HYPERLINK('All products and rates'!T23,'All products and rates'!A23)</f>
        <v>OHSU Carpool app</v>
      </c>
      <c r="B23" s="658" t="str">
        <f>HYPERLINK('All products and rates'!U23,'All products and rates'!B23)</f>
        <v>ohsu.edu/carpool</v>
      </c>
      <c r="C23" s="87" t="str">
        <f>'All products and rates'!D23</f>
        <v>$3/per weekday to drive + pickup rider</v>
      </c>
      <c r="D23" s="87"/>
      <c r="E23" s="87" t="str">
        <f>'All products and rates'!G23</f>
        <v>See website</v>
      </c>
      <c r="F23" s="87"/>
      <c r="G23" s="87" t="str">
        <f>'All products and rates'!I23</f>
        <v>Additional incentives may apply.</v>
      </c>
      <c r="H23" s="87"/>
      <c r="I23" s="87"/>
    </row>
    <row r="24" spans="1:11" x14ac:dyDescent="0.45">
      <c r="A24" s="402" t="str">
        <f>HYPERLINK('All products and rates'!T24,'All products and rates'!A24)</f>
        <v>Guaranteed Ride Home</v>
      </c>
      <c r="B24" s="655" t="str">
        <f>HYPERLINK('All products and rates'!U24,'All products and rates'!B24)</f>
        <v>MyCommute</v>
      </c>
      <c r="C24" s="614" t="str">
        <f>'All products and rates'!D24</f>
        <v>Credit for Lyft ride</v>
      </c>
      <c r="D24" s="25"/>
      <c r="E24" s="614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11" x14ac:dyDescent="0.45">
      <c r="A25" s="403" t="str">
        <f>HYPERLINK('All products and rates'!T25,'All products and rates'!A25)</f>
        <v>Lyft Off</v>
      </c>
      <c r="B25" s="658" t="str">
        <f>HYPERLINK('All products and rates'!U25,'All products and rates'!B25)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</row>
    <row r="26" spans="1:11" ht="24" customHeight="1" x14ac:dyDescent="0.75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4.65" thickBot="1" x14ac:dyDescent="0.5">
      <c r="A27" s="732" t="s">
        <v>356</v>
      </c>
      <c r="B27" s="732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4.65" thickTop="1" x14ac:dyDescent="0.45">
      <c r="A28" s="737" t="s">
        <v>357</v>
      </c>
      <c r="B28" s="736">
        <v>3213.6</v>
      </c>
      <c r="C28" s="128" t="s">
        <v>174</v>
      </c>
      <c r="D28" s="99"/>
      <c r="E28" s="81"/>
      <c r="F28" s="81"/>
      <c r="G28" s="82"/>
      <c r="H28" s="83"/>
      <c r="I28" s="80"/>
      <c r="J28" s="16"/>
      <c r="K28" s="16"/>
    </row>
    <row r="29" spans="1:11" ht="16.149999999999999" thickBot="1" x14ac:dyDescent="0.55000000000000004">
      <c r="A29" s="73" t="str">
        <f>'All products and rates'!A28</f>
        <v>Facility</v>
      </c>
      <c r="B29" s="74" t="str">
        <f>'All products and rates'!B28</f>
        <v>Campus</v>
      </c>
      <c r="C29" s="129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  <c r="J29" s="16"/>
      <c r="K29" s="16"/>
    </row>
    <row r="30" spans="1:11" ht="14.65" thickTop="1" x14ac:dyDescent="0.45">
      <c r="A30" s="403" t="str">
        <f>HYPERLINK('All products and rates'!T29,'All products and rates'!A29)</f>
        <v>Neveh Shalom</v>
      </c>
      <c r="B30" s="632" t="str">
        <f>'All products and rates'!B29</f>
        <v>Marquam Hill via TriMet</v>
      </c>
      <c r="C30" s="348" t="str">
        <f>'All products and rates'!I29</f>
        <v>Free</v>
      </c>
      <c r="D30" s="72" t="str">
        <f>'All products and rates'!F29</f>
        <v>Free</v>
      </c>
      <c r="E30" s="345" t="str">
        <f>'All products and rates'!G29</f>
        <v>N/A</v>
      </c>
      <c r="F30" s="346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11" x14ac:dyDescent="0.45">
      <c r="A31" s="402" t="str">
        <f>HYPERLINK('All products and rates'!T30,'All products and rates'!A30)</f>
        <v>After 1pm</v>
      </c>
      <c r="B31" s="632" t="str">
        <f>'All products and rates'!B30</f>
        <v>Various locations</v>
      </c>
      <c r="C31" s="130">
        <f>'All products and rates'!N30</f>
        <v>4</v>
      </c>
      <c r="D31" s="71" t="str">
        <f>'All products and rates'!F30</f>
        <v>N/A</v>
      </c>
      <c r="E31" s="245" t="str">
        <f>'All products and rates'!G30</f>
        <v>N/A</v>
      </c>
      <c r="F31" s="246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11" x14ac:dyDescent="0.45">
      <c r="A32" s="282" t="str">
        <f>HYPERLINK('All products and rates'!T31,'All products and rates'!A31)</f>
        <v>Garage A</v>
      </c>
      <c r="B32" s="816" t="str">
        <f>'All products and rates'!B31</f>
        <v>Marquam Hill</v>
      </c>
      <c r="C32" s="438">
        <f>'All products and rates'!N31</f>
        <v>13.5</v>
      </c>
      <c r="D32" s="72" t="str">
        <f>'All products and rates'!F31</f>
        <v>N/A</v>
      </c>
      <c r="E32" s="245" t="str">
        <f>'All products and rates'!G31</f>
        <v>N/A</v>
      </c>
      <c r="F32" s="246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12" x14ac:dyDescent="0.45">
      <c r="A33" s="571" t="str">
        <f>HYPERLINK('All products and rates'!T32,'All products and rates'!A32)</f>
        <v>Garage B</v>
      </c>
      <c r="B33" s="817"/>
      <c r="C33" s="131" t="str">
        <f>'All products and rates'!N32</f>
        <v>N/A</v>
      </c>
      <c r="D33" s="71" t="str">
        <f>'All products and rates'!F32</f>
        <v>N/A</v>
      </c>
      <c r="E33" s="247" t="str">
        <f>'All products and rates'!G32</f>
        <v>N/A</v>
      </c>
      <c r="F33" s="246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12" x14ac:dyDescent="0.45">
      <c r="A34" s="282" t="str">
        <f>HYPERLINK('All products and rates'!T33,'All products and rates'!A33)</f>
        <v>Garage C</v>
      </c>
      <c r="B34" s="817"/>
      <c r="C34" s="438">
        <f>'All products and rates'!N33</f>
        <v>13.5</v>
      </c>
      <c r="D34" s="72" t="str">
        <f>'All products and rates'!F33</f>
        <v>N/A</v>
      </c>
      <c r="E34" s="248">
        <f>'All products and rates'!G33</f>
        <v>3</v>
      </c>
      <c r="F34" s="249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12" x14ac:dyDescent="0.45">
      <c r="A35" s="404" t="str">
        <f>HYPERLINK('All products and rates'!T34,'All products and rates'!A34)</f>
        <v>Garage D</v>
      </c>
      <c r="B35" s="817"/>
      <c r="C35" s="439">
        <f>'All products and rates'!N34</f>
        <v>12.5</v>
      </c>
      <c r="D35" s="71">
        <f>'All products and rates'!F34</f>
        <v>15</v>
      </c>
      <c r="E35" s="247" t="str">
        <f>'All products and rates'!G34</f>
        <v>N/A</v>
      </c>
      <c r="F35" s="246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12" x14ac:dyDescent="0.45">
      <c r="A36" s="282" t="str">
        <f>HYPERLINK('All products and rates'!T35,'All products and rates'!A35)</f>
        <v>Garage E</v>
      </c>
      <c r="B36" s="817"/>
      <c r="C36" s="438">
        <f>'All products and rates'!N35</f>
        <v>13.5</v>
      </c>
      <c r="D36" s="72" t="str">
        <f>'All products and rates'!F35</f>
        <v>N/A</v>
      </c>
      <c r="E36" s="245" t="str">
        <f>'All products and rates'!G35</f>
        <v>N/A</v>
      </c>
      <c r="F36" s="246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12" x14ac:dyDescent="0.45">
      <c r="A37" s="404" t="str">
        <f>HYPERLINK('All products and rates'!T36,'All products and rates'!A36)</f>
        <v>Garage F</v>
      </c>
      <c r="B37" s="817"/>
      <c r="C37" s="439">
        <f>'All products and rates'!N36</f>
        <v>12.5</v>
      </c>
      <c r="D37" s="71">
        <f>'All products and rates'!F36</f>
        <v>15</v>
      </c>
      <c r="E37" s="250">
        <f>'All products and rates'!G36</f>
        <v>3</v>
      </c>
      <c r="F37" s="246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12" x14ac:dyDescent="0.45">
      <c r="A38" s="571" t="str">
        <f>HYPERLINK('All products and rates'!T37,'All products and rates'!A37)</f>
        <v>Garage G</v>
      </c>
      <c r="B38" s="817"/>
      <c r="C38" s="131" t="str">
        <f>'All products and rates'!N37</f>
        <v>N/A</v>
      </c>
      <c r="D38" s="72" t="str">
        <f>'All products and rates'!F37</f>
        <v>N/A</v>
      </c>
      <c r="E38" s="245" t="str">
        <f>'All products and rates'!G37</f>
        <v>N/A</v>
      </c>
      <c r="F38" s="249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12" x14ac:dyDescent="0.45">
      <c r="A39" s="404" t="str">
        <f>HYPERLINK('All products and rates'!T38,'All products and rates'!A38)</f>
        <v>Garage K</v>
      </c>
      <c r="B39" s="817"/>
      <c r="C39" s="439">
        <f>'All products and rates'!N38</f>
        <v>13.5</v>
      </c>
      <c r="D39" s="71">
        <f>'All products and rates'!F38</f>
        <v>15</v>
      </c>
      <c r="E39" s="247" t="str">
        <f>'All products and rates'!G38</f>
        <v>N/A</v>
      </c>
      <c r="F39" s="246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12" x14ac:dyDescent="0.45">
      <c r="A40" s="282" t="str">
        <f>HYPERLINK('All products and rates'!T39,'All products and rates'!A39)</f>
        <v>Lot 10</v>
      </c>
      <c r="B40" s="817"/>
      <c r="C40" s="438">
        <f>'All products and rates'!N39</f>
        <v>13.5</v>
      </c>
      <c r="D40" s="72">
        <f>'All products and rates'!F39</f>
        <v>15</v>
      </c>
      <c r="E40" s="245" t="str">
        <f>'All products and rates'!G39</f>
        <v>N/A</v>
      </c>
      <c r="F40" s="249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12" x14ac:dyDescent="0.45">
      <c r="A41" s="404" t="str">
        <f>HYPERLINK('All products and rates'!T40,'All products and rates'!A40)</f>
        <v>Lot 20</v>
      </c>
      <c r="B41" s="817"/>
      <c r="C41" s="439">
        <f>'All products and rates'!N40</f>
        <v>12.5</v>
      </c>
      <c r="D41" s="71" t="str">
        <f>'All products and rates'!F40</f>
        <v>N/A</v>
      </c>
      <c r="E41" s="247" t="str">
        <f>'All products and rates'!G40</f>
        <v>N/A</v>
      </c>
      <c r="F41" s="246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12" x14ac:dyDescent="0.45">
      <c r="A42" s="282" t="str">
        <f>HYPERLINK('All products and rates'!T41,'All products and rates'!A41)</f>
        <v>Lot 30</v>
      </c>
      <c r="B42" s="817"/>
      <c r="C42" s="438">
        <f>'All products and rates'!N41</f>
        <v>12.5</v>
      </c>
      <c r="D42" s="72" t="str">
        <f>'All products and rates'!F41</f>
        <v>N/A</v>
      </c>
      <c r="E42" s="245" t="str">
        <f>'All products and rates'!G41</f>
        <v>N/A</v>
      </c>
      <c r="F42" s="249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</row>
    <row r="43" spans="1:12" x14ac:dyDescent="0.45">
      <c r="A43" s="404" t="str">
        <f>HYPERLINK('All products and rates'!T42,'All products and rates'!A42)</f>
        <v>Lot 40</v>
      </c>
      <c r="B43" s="817"/>
      <c r="C43" s="132" t="str">
        <f>'All products and rates'!N42</f>
        <v>$10.50 </v>
      </c>
      <c r="D43" s="71">
        <f>'All products and rates'!F42</f>
        <v>15</v>
      </c>
      <c r="E43" s="250">
        <f>'All products and rates'!G42</f>
        <v>3</v>
      </c>
      <c r="F43" s="251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  <c r="L43" s="17"/>
    </row>
    <row r="44" spans="1:12" x14ac:dyDescent="0.45">
      <c r="A44" s="282" t="str">
        <f>HYPERLINK('All products and rates'!T43,'All products and rates'!A43)</f>
        <v>Lot 50</v>
      </c>
      <c r="B44" s="817"/>
      <c r="C44" s="131" t="str">
        <f>'All products and rates'!N43</f>
        <v>$10.50 </v>
      </c>
      <c r="D44" s="72" t="str">
        <f>'All products and rates'!F43</f>
        <v>N/A</v>
      </c>
      <c r="E44" s="245" t="str">
        <f>'All products and rates'!G43</f>
        <v>N/A</v>
      </c>
      <c r="F44" s="249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12" x14ac:dyDescent="0.45">
      <c r="A45" s="404" t="str">
        <f>HYPERLINK('All products and rates'!T44,'All products and rates'!A44)</f>
        <v>Lot 60</v>
      </c>
      <c r="B45" s="817"/>
      <c r="C45" s="132" t="str">
        <f>'All products and rates'!N44</f>
        <v>$10.50 </v>
      </c>
      <c r="D45" s="71" t="str">
        <f>'All products and rates'!F44</f>
        <v>N/A</v>
      </c>
      <c r="E45" s="247" t="str">
        <f>'All products and rates'!G44</f>
        <v>N/A</v>
      </c>
      <c r="F45" s="246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12" x14ac:dyDescent="0.45">
      <c r="A46" s="282" t="str">
        <f>HYPERLINK('All products and rates'!T45,'All products and rates'!A45)</f>
        <v>Lot 70</v>
      </c>
      <c r="B46" s="817"/>
      <c r="C46" s="438">
        <f>'All products and rates'!N45</f>
        <v>10.5</v>
      </c>
      <c r="D46" s="72" t="str">
        <f>'All products and rates'!F45</f>
        <v>N/A</v>
      </c>
      <c r="E46" s="245" t="str">
        <f>'All products and rates'!G45</f>
        <v>N/A</v>
      </c>
      <c r="F46" s="249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12" ht="14.65" thickBot="1" x14ac:dyDescent="0.5">
      <c r="A47" s="463" t="str">
        <f>HYPERLINK('All products and rates'!T46,'All products and rates'!A46)</f>
        <v>Lot 90</v>
      </c>
      <c r="B47" s="818"/>
      <c r="C47" s="464">
        <f>'All products and rates'!N46</f>
        <v>8.5</v>
      </c>
      <c r="D47" s="465">
        <f>'All products and rates'!F46</f>
        <v>15</v>
      </c>
      <c r="E47" s="466" t="str">
        <f>'All products and rates'!G46</f>
        <v>N/A</v>
      </c>
      <c r="F47" s="467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12" ht="14.65" thickTop="1" x14ac:dyDescent="0.45">
      <c r="A48" s="471" t="str">
        <f>HYPERLINK('All products and rates'!T47,'All products and rates'!A47)</f>
        <v>3030 Moody Lot</v>
      </c>
      <c r="B48" s="819" t="str">
        <f>'All products and rates'!B47</f>
        <v>South Waterfront</v>
      </c>
      <c r="C48" s="472">
        <f>'All products and rates'!N47</f>
        <v>9.5</v>
      </c>
      <c r="D48" s="473">
        <f>'All products and rates'!F47</f>
        <v>12</v>
      </c>
      <c r="E48" s="474">
        <f>'All products and rates'!G47</f>
        <v>3</v>
      </c>
      <c r="F48" s="475">
        <f>'All products and rates'!H47</f>
        <v>15</v>
      </c>
      <c r="G48" s="473" t="str">
        <f>'All products and rates'!P47</f>
        <v>N/A</v>
      </c>
      <c r="H48" s="475" t="str">
        <f>'All products and rates'!Q47</f>
        <v>N/A</v>
      </c>
      <c r="I48" s="476" t="s">
        <v>6</v>
      </c>
    </row>
    <row r="49" spans="1:9" x14ac:dyDescent="0.45">
      <c r="A49" s="285" t="str">
        <f>HYPERLINK('All products and rates'!T48,'All products and rates'!A48)</f>
        <v>3420 Macadam</v>
      </c>
      <c r="B49" s="817"/>
      <c r="C49" s="439">
        <f>'All products and rates'!N48</f>
        <v>9.5</v>
      </c>
      <c r="D49" s="72" t="str">
        <f>'All products and rates'!F48</f>
        <v>N/A</v>
      </c>
      <c r="E49" s="248" t="str">
        <f>'All products and rates'!G48</f>
        <v>N/A</v>
      </c>
      <c r="F49" s="252" t="str">
        <f>'All products and rates'!H48</f>
        <v>N/A</v>
      </c>
      <c r="G49" s="238" t="str">
        <f>'All products and rates'!P48</f>
        <v>N/A</v>
      </c>
      <c r="H49" s="241" t="str">
        <f>'All products and rates'!Q48</f>
        <v>N/A</v>
      </c>
      <c r="I49" s="242" t="s">
        <v>6</v>
      </c>
    </row>
    <row r="50" spans="1:9" ht="15" hidden="1" customHeight="1" x14ac:dyDescent="0.45">
      <c r="A50" s="285" t="str">
        <f>HYPERLINK('All products and rates'!T49,'All products and rates'!A49)</f>
        <v>Bancroft Lot</v>
      </c>
      <c r="B50" s="817"/>
      <c r="C50" s="438">
        <f>'All products and rates'!N49</f>
        <v>8.5</v>
      </c>
      <c r="D50" s="72" t="str">
        <f>'All products and rates'!F49</f>
        <v>N/A</v>
      </c>
      <c r="E50" s="248" t="str">
        <f>'All products and rates'!G49</f>
        <v>N/A</v>
      </c>
      <c r="F50" s="252" t="str">
        <f>'All products and rates'!H49</f>
        <v>N/A</v>
      </c>
      <c r="G50" s="238" t="str">
        <f>'All products and rates'!P49</f>
        <v>N/A</v>
      </c>
      <c r="H50" s="241" t="str">
        <f>'All products and rates'!Q49</f>
        <v>N/A</v>
      </c>
      <c r="I50" s="242" t="s">
        <v>6</v>
      </c>
    </row>
    <row r="51" spans="1:9" x14ac:dyDescent="0.45">
      <c r="A51" s="282" t="str">
        <f>HYPERLINK('All products and rates'!T52,'All products and rates'!A52)</f>
        <v>Center for Health and Healing</v>
      </c>
      <c r="B51" s="817"/>
      <c r="C51" s="131" t="str">
        <f>'All products and rates'!N52</f>
        <v>N/A</v>
      </c>
      <c r="D51" s="72" t="str">
        <f>'All products and rates'!F52</f>
        <v>N/A</v>
      </c>
      <c r="E51" s="248">
        <f>'All products and rates'!G52</f>
        <v>4</v>
      </c>
      <c r="F51" s="252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45">
      <c r="A52" s="285" t="str">
        <f>HYPERLINK('All products and rates'!T53,'All products and rates'!A53)</f>
        <v>Knight Cancer Research Building</v>
      </c>
      <c r="B52" s="817"/>
      <c r="C52" s="439">
        <f>'All products and rates'!N53</f>
        <v>9.5</v>
      </c>
      <c r="D52" s="71" t="str">
        <f>'All products and rates'!F53</f>
        <v>N/A</v>
      </c>
      <c r="E52" s="250">
        <f>'All products and rates'!G53</f>
        <v>3</v>
      </c>
      <c r="F52" s="251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45">
      <c r="A53" s="282" t="str">
        <f>HYPERLINK('All products and rates'!T54,'All products and rates'!A54)</f>
        <v>Macadam Warehouse</v>
      </c>
      <c r="B53" s="817"/>
      <c r="C53" s="438">
        <f>'All products and rates'!N54</f>
        <v>9.5</v>
      </c>
      <c r="D53" s="72" t="str">
        <f>'All products and rates'!F54</f>
        <v>N/A</v>
      </c>
      <c r="E53" s="248">
        <f>'All products and rates'!G54</f>
        <v>3</v>
      </c>
      <c r="F53" s="252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45">
      <c r="A54" s="285" t="str">
        <f>HYPERLINK('All products and rates'!T55,'All products and rates'!A55)</f>
        <v>RiverPlace</v>
      </c>
      <c r="B54" s="817"/>
      <c r="C54" s="131" t="str">
        <f>'All products and rates'!N55</f>
        <v>N/A</v>
      </c>
      <c r="D54" s="71" t="str">
        <f>'All products and rates'!F55</f>
        <v>N/A</v>
      </c>
      <c r="E54" s="247" t="str">
        <f>'All products and rates'!G55</f>
        <v>N/A</v>
      </c>
      <c r="F54" s="252" t="s">
        <v>6</v>
      </c>
      <c r="G54" s="239" t="str">
        <f>'All products and rates'!P55</f>
        <v>N/A</v>
      </c>
      <c r="H54" s="243" t="str">
        <f>'All products and rates'!Q55</f>
        <v>N/A</v>
      </c>
      <c r="I54" s="258">
        <f>'All products and rates'!R55</f>
        <v>55.7</v>
      </c>
    </row>
    <row r="55" spans="1:9" x14ac:dyDescent="0.45">
      <c r="A55" s="285" t="str">
        <f>HYPERLINK('All products and rates'!T56,'All products and rates'!A56)</f>
        <v>Robertson Life Sciences Building</v>
      </c>
      <c r="B55" s="817"/>
      <c r="C55" s="439">
        <f>'All products and rates'!N56</f>
        <v>9.5</v>
      </c>
      <c r="D55" s="72" t="str">
        <f>'All products and rates'!F56</f>
        <v>N/A</v>
      </c>
      <c r="E55" s="250">
        <f>'All products and rates'!G56</f>
        <v>3</v>
      </c>
      <c r="F55" s="251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45">
      <c r="A56" s="282" t="str">
        <f>HYPERLINK('All products and rates'!T57,'All products and rates'!A57)</f>
        <v>Rood Family Pavilion</v>
      </c>
      <c r="B56" s="817"/>
      <c r="C56" s="438">
        <f>'All products and rates'!N57</f>
        <v>9.5</v>
      </c>
      <c r="D56" s="71" t="str">
        <f>'All products and rates'!F57</f>
        <v>N/A</v>
      </c>
      <c r="E56" s="248">
        <f>'All products and rates'!G57</f>
        <v>3</v>
      </c>
      <c r="F56" s="252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45">
      <c r="A57" s="285" t="str">
        <f>HYPERLINK('All products and rates'!T58,'All products and rates'!A58)</f>
        <v>Schnitzer Parking Lot</v>
      </c>
      <c r="B57" s="817"/>
      <c r="C57" s="439">
        <f>'All products and rates'!N58</f>
        <v>8.5</v>
      </c>
      <c r="D57" s="71">
        <f>'All products and rates'!F58</f>
        <v>12</v>
      </c>
      <c r="E57" s="250">
        <f>'All products and rates'!G58</f>
        <v>3</v>
      </c>
      <c r="F57" s="246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4.65" thickBot="1" x14ac:dyDescent="0.5">
      <c r="A58" s="669" t="str">
        <f>HYPERLINK('All products and rates'!T59,'All products and rates'!A59)</f>
        <v>Whitaker Parking Lot</v>
      </c>
      <c r="B58" s="818"/>
      <c r="C58" s="687">
        <f>'All products and rates'!N59</f>
        <v>10.5</v>
      </c>
      <c r="D58" s="477" t="str">
        <f>'All products and rates'!F59</f>
        <v>N/A</v>
      </c>
      <c r="E58" s="478" t="str">
        <f>'All products and rates'!G59</f>
        <v>N/A</v>
      </c>
      <c r="F58" s="479" t="str">
        <f>'All products and rates'!H59</f>
        <v>N/A</v>
      </c>
      <c r="G58" s="480" t="str">
        <f>'All products and rates'!P59</f>
        <v>N/A</v>
      </c>
      <c r="H58" s="481" t="str">
        <f>'All products and rates'!Q59</f>
        <v>N/A</v>
      </c>
      <c r="I58" s="482" t="s">
        <v>6</v>
      </c>
    </row>
    <row r="59" spans="1:9" ht="14.65" thickTop="1" x14ac:dyDescent="0.45">
      <c r="A59" s="668" t="str">
        <f>HYPERLINK('All products and rates'!T60,'All products and rates'!A60)</f>
        <v>4th and Clay</v>
      </c>
      <c r="B59" s="820" t="str">
        <f>'All products and rates'!B60</f>
        <v>Off Campus</v>
      </c>
      <c r="C59" s="348" t="str">
        <f>'All products and rates'!N60</f>
        <v>N/A</v>
      </c>
      <c r="D59" s="72" t="str">
        <f>'All products and rates'!F60</f>
        <v>N/A</v>
      </c>
      <c r="E59" s="245" t="str">
        <f>'All products and rates'!G60</f>
        <v>N/A</v>
      </c>
      <c r="F59" s="249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45">
      <c r="A60" s="282" t="str">
        <f>HYPERLINK('All products and rates'!T62,'All products and rates'!A62)</f>
        <v>Market Square Building</v>
      </c>
      <c r="B60" s="789"/>
      <c r="C60" s="131" t="str">
        <f>'All products and rates'!N62</f>
        <v>N/A</v>
      </c>
      <c r="D60" s="71" t="str">
        <f>'All products and rates'!F62</f>
        <v>N/A</v>
      </c>
      <c r="E60" s="245" t="str">
        <f>'All products and rates'!G62</f>
        <v>non-OHSU</v>
      </c>
      <c r="F60" s="246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4.65" thickBot="1" x14ac:dyDescent="0.5">
      <c r="A61" s="285" t="str">
        <f>HYPERLINK('All products and rates'!T63,'All products and rates'!A63)</f>
        <v>Marquam Plaza</v>
      </c>
      <c r="B61" s="821"/>
      <c r="C61" s="686">
        <f>'All products and rates'!N63</f>
        <v>8.5</v>
      </c>
      <c r="D61" s="675">
        <f>'All products and rates'!F63</f>
        <v>9.5</v>
      </c>
      <c r="E61" s="250">
        <f>'All products and rates'!G63</f>
        <v>2</v>
      </c>
      <c r="F61" s="677">
        <f>'All products and rates'!H63</f>
        <v>9</v>
      </c>
      <c r="G61" s="238" t="str">
        <f>'All products and rates'!P63</f>
        <v>N/A</v>
      </c>
      <c r="H61" s="241" t="str">
        <f>'All products and rates'!Q63</f>
        <v>N/A</v>
      </c>
      <c r="I61" s="676">
        <f>'All products and rates'!R63</f>
        <v>106.09</v>
      </c>
    </row>
    <row r="62" spans="1:9" ht="16.149999999999999" thickTop="1" x14ac:dyDescent="0.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45">
      <c r="A63" s="285" t="str">
        <f>HYPERLINK('All products and rates'!T66,'All products and rates'!A66)</f>
        <v>Motorcycle Parking</v>
      </c>
      <c r="B63" s="770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45">
      <c r="A64" s="282" t="str">
        <f>HYPERLINK('All products and rates'!T67,'All products and rates'!A67)</f>
        <v>Special Reserved (ADA, maternity)</v>
      </c>
      <c r="B64" s="771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3" priority="2" operator="containsText" text="N/A">
      <formula>NOT(ISERROR(SEARCH("N/A",C30)))</formula>
    </cfRule>
  </conditionalFormatting>
  <hyperlinks>
    <hyperlink ref="A17" r:id="rId1" xr:uid="{00000000-0004-0000-0A00-000000000000}"/>
    <hyperlink ref="A18" r:id="rId2" xr:uid="{00000000-0004-0000-0A00-000001000000}"/>
    <hyperlink ref="A16" r:id="rId3" display="C-Tran Express" xr:uid="{00000000-0004-0000-0A00-000002000000}"/>
    <hyperlink ref="A19" r:id="rId4" display="TriMet Universal" xr:uid="{00000000-0004-0000-0A00-000003000000}"/>
    <hyperlink ref="A20" r:id="rId5" display="TriMet: Medical Assistant" xr:uid="{00000000-0004-0000-0A00-000004000000}"/>
    <hyperlink ref="A21" r:id="rId6" display="TriMet: ONA new hire" xr:uid="{00000000-0004-0000-0A00-000005000000}"/>
    <hyperlink ref="A15" r:id="rId7" display="MyCommute incentive" xr:uid="{00000000-0004-0000-0A00-000006000000}"/>
    <hyperlink ref="B15" r:id="rId8" xr:uid="{00000000-0004-0000-0A00-000007000000}"/>
    <hyperlink ref="B16" r:id="rId9" xr:uid="{00000000-0004-0000-0A00-000008000000}"/>
    <hyperlink ref="B18" r:id="rId10" xr:uid="{00000000-0004-0000-0A00-000009000000}"/>
    <hyperlink ref="B20" r:id="rId11" xr:uid="{00000000-0004-0000-0A00-00000A000000}"/>
    <hyperlink ref="B19" r:id="rId12" xr:uid="{00000000-0004-0000-0A00-00000B000000}"/>
    <hyperlink ref="B21" r:id="rId13" xr:uid="{00000000-0004-0000-0A00-00000C000000}"/>
    <hyperlink ref="B17" r:id="rId14" xr:uid="{00000000-0004-0000-0A00-00000D000000}"/>
  </hyperlinks>
  <pageMargins left="0.25" right="0.25" top="0.44791666666666669" bottom="0.75" header="0.3" footer="0.3"/>
  <pageSetup scale="53" orientation="landscape" horizontalDpi="300" verticalDpi="300" r:id="rId1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67"/>
  <sheetViews>
    <sheetView showGridLines="0" showRowColHeaders="0" zoomScaleNormal="100" workbookViewId="0">
      <selection activeCell="B28" sqref="B28"/>
    </sheetView>
  </sheetViews>
  <sheetFormatPr defaultRowHeight="14.25" x14ac:dyDescent="0.45"/>
  <cols>
    <col min="1" max="1" width="32.86328125" customWidth="1"/>
    <col min="2" max="2" width="23" customWidth="1"/>
    <col min="3" max="3" width="16.1328125" customWidth="1"/>
    <col min="4" max="4" width="22.3984375" customWidth="1"/>
    <col min="5" max="5" width="10.265625" customWidth="1"/>
    <col min="6" max="6" width="13.3984375" customWidth="1"/>
    <col min="7" max="7" width="14.1328125" customWidth="1"/>
    <col min="8" max="8" width="12.3984375" customWidth="1"/>
    <col min="9" max="9" width="17.3984375" customWidth="1"/>
    <col min="11" max="11" width="9.1328125" customWidth="1"/>
    <col min="12" max="12" width="14.3984375" customWidth="1"/>
    <col min="15" max="15" width="13.3984375" customWidth="1"/>
  </cols>
  <sheetData>
    <row r="1" spans="1:11" ht="29.25" customHeight="1" x14ac:dyDescent="1">
      <c r="A1" s="828" t="s">
        <v>175</v>
      </c>
      <c r="B1" s="828"/>
      <c r="C1" s="828"/>
      <c r="D1" s="828"/>
      <c r="E1" s="828"/>
      <c r="F1" s="828"/>
      <c r="G1" s="828"/>
      <c r="H1" s="828"/>
      <c r="I1" s="828"/>
    </row>
    <row r="2" spans="1:11" ht="21.75" customHeight="1" x14ac:dyDescent="1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rates'!O27</f>
        <v>&gt;$191,951</v>
      </c>
      <c r="G2" s="90"/>
      <c r="H2" s="90"/>
      <c r="I2" s="90"/>
      <c r="J2" s="18"/>
      <c r="K2" s="18"/>
    </row>
    <row r="3" spans="1:11" x14ac:dyDescent="0.45">
      <c r="A3" t="str">
        <f>'All products and rates'!A3</f>
        <v>People in this commuter group generally qualify for the below services.</v>
      </c>
      <c r="G3" s="91"/>
      <c r="H3" s="91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75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4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4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4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4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4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4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4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4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75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x14ac:dyDescent="0.45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157" t="s">
        <v>268</v>
      </c>
      <c r="H15" s="157"/>
      <c r="I15" s="304"/>
    </row>
    <row r="16" spans="1:11" x14ac:dyDescent="0.45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315" t="s">
        <v>87</v>
      </c>
      <c r="H16" s="315"/>
      <c r="I16" s="160"/>
    </row>
    <row r="17" spans="1:11" x14ac:dyDescent="0.45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161" t="s">
        <v>258</v>
      </c>
      <c r="H17" s="161"/>
      <c r="I17" s="161"/>
    </row>
    <row r="18" spans="1:11" x14ac:dyDescent="0.45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162" t="s">
        <v>84</v>
      </c>
      <c r="H18" s="162"/>
      <c r="I18" s="162"/>
    </row>
    <row r="19" spans="1:11" x14ac:dyDescent="0.45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161" t="s">
        <v>273</v>
      </c>
      <c r="H19" s="161"/>
      <c r="I19" s="161"/>
    </row>
    <row r="20" spans="1:11" x14ac:dyDescent="0.45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162" t="s">
        <v>273</v>
      </c>
      <c r="H20" s="162"/>
      <c r="I20" s="162"/>
    </row>
    <row r="21" spans="1:11" x14ac:dyDescent="0.45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163" t="s">
        <v>86</v>
      </c>
      <c r="H21" s="163"/>
      <c r="I21" s="163"/>
    </row>
    <row r="22" spans="1:11" ht="25.5" x14ac:dyDescent="0.75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45">
      <c r="A23" s="403" t="str">
        <f>HYPERLINK('All products and rates'!T23,'All products and rates'!A23)</f>
        <v>OHSU Carpool app</v>
      </c>
      <c r="B23" s="87" t="str">
        <f>'All products and rates'!B23</f>
        <v>ohsu.edu/carpool</v>
      </c>
      <c r="C23" s="87" t="str">
        <f>'All products and rates'!D23</f>
        <v>$3/per weekday to drive + pickup rider</v>
      </c>
      <c r="D23" s="87"/>
      <c r="E23" s="87" t="str">
        <f>'All products and rates'!G23</f>
        <v>See website</v>
      </c>
      <c r="F23" s="87"/>
      <c r="G23" s="87" t="str">
        <f>'All products and rates'!I23</f>
        <v>Additional incentives may apply.</v>
      </c>
      <c r="H23" s="87"/>
      <c r="I23" s="87"/>
    </row>
    <row r="24" spans="1:11" x14ac:dyDescent="0.45">
      <c r="A24" s="402" t="str">
        <f>HYPERLINK('All products and rates'!T24,'All products and rates'!A24)</f>
        <v>Guaranteed Ride Home</v>
      </c>
      <c r="B24" s="25" t="str">
        <f>'All products and rates'!B24</f>
        <v>MyCommute</v>
      </c>
      <c r="C24" s="614" t="str">
        <f>'All products and rates'!D24</f>
        <v>Credit for Lyft ride</v>
      </c>
      <c r="D24" s="25"/>
      <c r="E24" s="614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11" x14ac:dyDescent="0.45">
      <c r="A25" s="403" t="str">
        <f>HYPERLINK('All products and rates'!T25,'All products and rates'!A25)</f>
        <v>Lyft Off</v>
      </c>
      <c r="B25" s="87" t="str">
        <f>'All products and rates'!B25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</row>
    <row r="26" spans="1:11" ht="24" customHeight="1" x14ac:dyDescent="0.75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4.65" thickBot="1" x14ac:dyDescent="0.5">
      <c r="A27" s="730" t="s">
        <v>356</v>
      </c>
      <c r="B27" s="718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4.65" thickTop="1" x14ac:dyDescent="0.45">
      <c r="A28" s="739" t="s">
        <v>357</v>
      </c>
      <c r="B28" s="735">
        <f>'All products and rates'!C27</f>
        <v>3213.6</v>
      </c>
      <c r="C28" s="108" t="s">
        <v>176</v>
      </c>
      <c r="D28" s="719"/>
      <c r="E28" s="829"/>
      <c r="F28" s="830"/>
      <c r="G28" s="82"/>
      <c r="H28" s="83"/>
      <c r="I28" s="80"/>
      <c r="J28" s="16"/>
      <c r="K28" s="16"/>
    </row>
    <row r="29" spans="1:11" ht="16.149999999999999" thickBot="1" x14ac:dyDescent="0.55000000000000004">
      <c r="A29" s="73" t="str">
        <f>'All products and rates'!A28</f>
        <v>Facility</v>
      </c>
      <c r="B29" s="74" t="str">
        <f>'All products and rates'!B28</f>
        <v>Campus</v>
      </c>
      <c r="C29" s="105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  <c r="J29" s="16"/>
      <c r="K29" s="16"/>
    </row>
    <row r="30" spans="1:11" ht="14.65" thickTop="1" x14ac:dyDescent="0.45">
      <c r="A30" s="403" t="str">
        <f>HYPERLINK('All products and rates'!T29,'All products and rates'!A29)</f>
        <v>Neveh Shalom</v>
      </c>
      <c r="B30" s="629" t="str">
        <f>'All products and rates'!B29</f>
        <v>Marquam Hill via TriMet</v>
      </c>
      <c r="C30" s="344" t="str">
        <f>'All products and rates'!I29</f>
        <v>Free</v>
      </c>
      <c r="D30" s="72" t="str">
        <f>'All products and rates'!F29</f>
        <v>Free</v>
      </c>
      <c r="E30" s="345" t="str">
        <f>'All products and rates'!G29</f>
        <v>N/A</v>
      </c>
      <c r="F30" s="346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11" x14ac:dyDescent="0.45">
      <c r="A31" s="402" t="str">
        <f>HYPERLINK('All products and rates'!T30,'All products and rates'!A30)</f>
        <v>After 1pm</v>
      </c>
      <c r="B31" s="629" t="str">
        <f>'All products and rates'!B30</f>
        <v>Various locations</v>
      </c>
      <c r="C31" s="106">
        <f>'All products and rates'!O30</f>
        <v>4</v>
      </c>
      <c r="D31" s="71" t="str">
        <f>'All products and rates'!F30</f>
        <v>N/A</v>
      </c>
      <c r="E31" s="245" t="str">
        <f>'All products and rates'!G30</f>
        <v>N/A</v>
      </c>
      <c r="F31" s="246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11" x14ac:dyDescent="0.45">
      <c r="A32" s="282" t="str">
        <f>HYPERLINK('All products and rates'!T31,'All products and rates'!A31)</f>
        <v>Garage A</v>
      </c>
      <c r="B32" s="823" t="str">
        <f>'All products and rates'!B31</f>
        <v>Marquam Hill</v>
      </c>
      <c r="C32" s="436">
        <f>'All products and rates'!O31</f>
        <v>14.5</v>
      </c>
      <c r="D32" s="72" t="str">
        <f>'All products and rates'!F31</f>
        <v>N/A</v>
      </c>
      <c r="E32" s="245" t="str">
        <f>'All products and rates'!G31</f>
        <v>N/A</v>
      </c>
      <c r="F32" s="246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12" x14ac:dyDescent="0.45">
      <c r="A33" s="571" t="str">
        <f>HYPERLINK('All products and rates'!T32,'All products and rates'!A32)</f>
        <v>Garage B</v>
      </c>
      <c r="B33" s="824"/>
      <c r="C33" s="107" t="str">
        <f>'All products and rates'!O32</f>
        <v>N/A</v>
      </c>
      <c r="D33" s="71" t="str">
        <f>'All products and rates'!F32</f>
        <v>N/A</v>
      </c>
      <c r="E33" s="247" t="str">
        <f>'All products and rates'!G32</f>
        <v>N/A</v>
      </c>
      <c r="F33" s="246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12" x14ac:dyDescent="0.45">
      <c r="A34" s="282" t="str">
        <f>HYPERLINK('All products and rates'!T33,'All products and rates'!A33)</f>
        <v>Garage C</v>
      </c>
      <c r="B34" s="824"/>
      <c r="C34" s="436">
        <f>'All products and rates'!O33</f>
        <v>14.5</v>
      </c>
      <c r="D34" s="72" t="str">
        <f>'All products and rates'!F33</f>
        <v>N/A</v>
      </c>
      <c r="E34" s="248">
        <f>'All products and rates'!G33</f>
        <v>3</v>
      </c>
      <c r="F34" s="249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12" x14ac:dyDescent="0.45">
      <c r="A35" s="404" t="str">
        <f>HYPERLINK('All products and rates'!T34,'All products and rates'!A34)</f>
        <v>Garage D</v>
      </c>
      <c r="B35" s="824"/>
      <c r="C35" s="437">
        <f>'All products and rates'!O34</f>
        <v>13.5</v>
      </c>
      <c r="D35" s="71">
        <f>'All products and rates'!F34</f>
        <v>15</v>
      </c>
      <c r="E35" s="247" t="str">
        <f>'All products and rates'!G34</f>
        <v>N/A</v>
      </c>
      <c r="F35" s="246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12" x14ac:dyDescent="0.45">
      <c r="A36" s="282" t="str">
        <f>HYPERLINK('All products and rates'!T35,'All products and rates'!A35)</f>
        <v>Garage E</v>
      </c>
      <c r="B36" s="824"/>
      <c r="C36" s="436">
        <f>'All products and rates'!O35</f>
        <v>14.5</v>
      </c>
      <c r="D36" s="72" t="str">
        <f>'All products and rates'!F35</f>
        <v>N/A</v>
      </c>
      <c r="E36" s="245" t="str">
        <f>'All products and rates'!G35</f>
        <v>N/A</v>
      </c>
      <c r="F36" s="246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12" x14ac:dyDescent="0.45">
      <c r="A37" s="404" t="str">
        <f>HYPERLINK('All products and rates'!T36,'All products and rates'!A36)</f>
        <v>Garage F</v>
      </c>
      <c r="B37" s="824"/>
      <c r="C37" s="437">
        <f>'All products and rates'!O36</f>
        <v>13.5</v>
      </c>
      <c r="D37" s="71">
        <f>'All products and rates'!F36</f>
        <v>15</v>
      </c>
      <c r="E37" s="250">
        <f>'All products and rates'!G36</f>
        <v>3</v>
      </c>
      <c r="F37" s="246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12" x14ac:dyDescent="0.45">
      <c r="A38" s="571" t="str">
        <f>HYPERLINK('All products and rates'!T37,'All products and rates'!A37)</f>
        <v>Garage G</v>
      </c>
      <c r="B38" s="824"/>
      <c r="C38" s="107" t="str">
        <f>'All products and rates'!O37</f>
        <v>N/A</v>
      </c>
      <c r="D38" s="72" t="str">
        <f>'All products and rates'!F37</f>
        <v>N/A</v>
      </c>
      <c r="E38" s="245" t="str">
        <f>'All products and rates'!G37</f>
        <v>N/A</v>
      </c>
      <c r="F38" s="249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12" x14ac:dyDescent="0.45">
      <c r="A39" s="404" t="str">
        <f>HYPERLINK('All products and rates'!T38,'All products and rates'!A38)</f>
        <v>Garage K</v>
      </c>
      <c r="B39" s="824"/>
      <c r="C39" s="109" t="str">
        <f>'All products and rates'!O38</f>
        <v>$14.50 </v>
      </c>
      <c r="D39" s="71">
        <f>'All products and rates'!F38</f>
        <v>15</v>
      </c>
      <c r="E39" s="247" t="str">
        <f>'All products and rates'!G38</f>
        <v>N/A</v>
      </c>
      <c r="F39" s="246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12" x14ac:dyDescent="0.45">
      <c r="A40" s="282" t="str">
        <f>HYPERLINK('All products and rates'!T39,'All products and rates'!A39)</f>
        <v>Lot 10</v>
      </c>
      <c r="B40" s="824"/>
      <c r="C40" s="436">
        <f>'All products and rates'!O39</f>
        <v>14.5</v>
      </c>
      <c r="D40" s="72">
        <f>'All products and rates'!F39</f>
        <v>15</v>
      </c>
      <c r="E40" s="245" t="str">
        <f>'All products and rates'!G39</f>
        <v>N/A</v>
      </c>
      <c r="F40" s="249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12" x14ac:dyDescent="0.45">
      <c r="A41" s="404" t="str">
        <f>HYPERLINK('All products and rates'!T40,'All products and rates'!A40)</f>
        <v>Lot 20</v>
      </c>
      <c r="B41" s="824"/>
      <c r="C41" s="437">
        <f>'All products and rates'!O40</f>
        <v>13.5</v>
      </c>
      <c r="D41" s="71" t="str">
        <f>'All products and rates'!F40</f>
        <v>N/A</v>
      </c>
      <c r="E41" s="247" t="str">
        <f>'All products and rates'!G40</f>
        <v>N/A</v>
      </c>
      <c r="F41" s="246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12" x14ac:dyDescent="0.45">
      <c r="A42" s="282" t="str">
        <f>HYPERLINK('All products and rates'!T41,'All products and rates'!A41)</f>
        <v>Lot 30</v>
      </c>
      <c r="B42" s="824"/>
      <c r="C42" s="436">
        <f>'All products and rates'!O41</f>
        <v>13.5</v>
      </c>
      <c r="D42" s="72" t="str">
        <f>'All products and rates'!F41</f>
        <v>N/A</v>
      </c>
      <c r="E42" s="245" t="str">
        <f>'All products and rates'!G41</f>
        <v>N/A</v>
      </c>
      <c r="F42" s="249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</row>
    <row r="43" spans="1:12" x14ac:dyDescent="0.45">
      <c r="A43" s="404" t="str">
        <f>HYPERLINK('All products and rates'!T42,'All products and rates'!A42)</f>
        <v>Lot 40</v>
      </c>
      <c r="B43" s="824"/>
      <c r="C43" s="437">
        <f>'All products and rates'!O42</f>
        <v>11.5</v>
      </c>
      <c r="D43" s="71">
        <f>'All products and rates'!F42</f>
        <v>15</v>
      </c>
      <c r="E43" s="250">
        <f>'All products and rates'!G42</f>
        <v>3</v>
      </c>
      <c r="F43" s="251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  <c r="L43" s="17"/>
    </row>
    <row r="44" spans="1:12" x14ac:dyDescent="0.45">
      <c r="A44" s="282" t="str">
        <f>HYPERLINK('All products and rates'!T43,'All products and rates'!A43)</f>
        <v>Lot 50</v>
      </c>
      <c r="B44" s="824"/>
      <c r="C44" s="436">
        <f>'All products and rates'!O43</f>
        <v>11.5</v>
      </c>
      <c r="D44" s="72" t="str">
        <f>'All products and rates'!F43</f>
        <v>N/A</v>
      </c>
      <c r="E44" s="245" t="str">
        <f>'All products and rates'!G43</f>
        <v>N/A</v>
      </c>
      <c r="F44" s="249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12" x14ac:dyDescent="0.45">
      <c r="A45" s="404" t="str">
        <f>HYPERLINK('All products and rates'!T44,'All products and rates'!A44)</f>
        <v>Lot 60</v>
      </c>
      <c r="B45" s="824"/>
      <c r="C45" s="437">
        <f>'All products and rates'!O44</f>
        <v>11.5</v>
      </c>
      <c r="D45" s="71" t="str">
        <f>'All products and rates'!F44</f>
        <v>N/A</v>
      </c>
      <c r="E45" s="247" t="str">
        <f>'All products and rates'!G44</f>
        <v>N/A</v>
      </c>
      <c r="F45" s="246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12" x14ac:dyDescent="0.45">
      <c r="A46" s="282" t="str">
        <f>HYPERLINK('All products and rates'!T45,'All products and rates'!A45)</f>
        <v>Lot 70</v>
      </c>
      <c r="B46" s="824"/>
      <c r="C46" s="436">
        <f>'All products and rates'!O45</f>
        <v>11.5</v>
      </c>
      <c r="D46" s="72" t="str">
        <f>'All products and rates'!F45</f>
        <v>N/A</v>
      </c>
      <c r="E46" s="245" t="str">
        <f>'All products and rates'!G45</f>
        <v>N/A</v>
      </c>
      <c r="F46" s="249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12" ht="14.65" thickBot="1" x14ac:dyDescent="0.5">
      <c r="A47" s="463" t="str">
        <f>HYPERLINK('All products and rates'!T46,'All products and rates'!A46)</f>
        <v>Lot 90</v>
      </c>
      <c r="B47" s="825"/>
      <c r="C47" s="508">
        <f>'All products and rates'!O46</f>
        <v>9.5</v>
      </c>
      <c r="D47" s="465">
        <f>'All products and rates'!F46</f>
        <v>15</v>
      </c>
      <c r="E47" s="466" t="str">
        <f>'All products and rates'!G46</f>
        <v>N/A</v>
      </c>
      <c r="F47" s="467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12" ht="14.65" thickTop="1" x14ac:dyDescent="0.45">
      <c r="A48" s="471" t="str">
        <f>HYPERLINK('All products and rates'!T47,'All products and rates'!A47)</f>
        <v>3030 Moody Lot</v>
      </c>
      <c r="B48" s="826" t="str">
        <f>'All products and rates'!B47</f>
        <v>South Waterfront</v>
      </c>
      <c r="C48" s="509">
        <f>'All products and rates'!O47</f>
        <v>10.5</v>
      </c>
      <c r="D48" s="473">
        <f>'All products and rates'!F47</f>
        <v>12</v>
      </c>
      <c r="E48" s="474">
        <f>'All products and rates'!G47</f>
        <v>3</v>
      </c>
      <c r="F48" s="475">
        <f>'All products and rates'!H47</f>
        <v>15</v>
      </c>
      <c r="G48" s="473" t="str">
        <f>'All products and rates'!P47</f>
        <v>N/A</v>
      </c>
      <c r="H48" s="475" t="str">
        <f>'All products and rates'!Q47</f>
        <v>N/A</v>
      </c>
      <c r="I48" s="476" t="s">
        <v>6</v>
      </c>
    </row>
    <row r="49" spans="1:9" x14ac:dyDescent="0.45">
      <c r="A49" s="285" t="str">
        <f>HYPERLINK('All products and rates'!T48,'All products and rates'!A48)</f>
        <v>3420 Macadam</v>
      </c>
      <c r="B49" s="824"/>
      <c r="C49" s="437">
        <f>'All products and rates'!O48</f>
        <v>10.5</v>
      </c>
      <c r="D49" s="72" t="str">
        <f>'All products and rates'!F48</f>
        <v>N/A</v>
      </c>
      <c r="E49" s="248" t="str">
        <f>'All products and rates'!G48</f>
        <v>N/A</v>
      </c>
      <c r="F49" s="252" t="str">
        <f>'All products and rates'!H48</f>
        <v>N/A</v>
      </c>
      <c r="G49" s="238" t="str">
        <f>'All products and rates'!P48</f>
        <v>N/A</v>
      </c>
      <c r="H49" s="241" t="str">
        <f>'All products and rates'!Q48</f>
        <v>N/A</v>
      </c>
      <c r="I49" s="242" t="s">
        <v>6</v>
      </c>
    </row>
    <row r="50" spans="1:9" ht="15" hidden="1" customHeight="1" x14ac:dyDescent="0.45">
      <c r="A50" s="285" t="str">
        <f>HYPERLINK('All products and rates'!T49,'All products and rates'!A49)</f>
        <v>Bancroft Lot</v>
      </c>
      <c r="B50" s="824"/>
      <c r="C50" s="436">
        <f>'All products and rates'!O49</f>
        <v>9.5</v>
      </c>
      <c r="D50" s="72" t="str">
        <f>'All products and rates'!F49</f>
        <v>N/A</v>
      </c>
      <c r="E50" s="248" t="str">
        <f>'All products and rates'!G49</f>
        <v>N/A</v>
      </c>
      <c r="F50" s="252" t="str">
        <f>'All products and rates'!H49</f>
        <v>N/A</v>
      </c>
      <c r="G50" s="238" t="str">
        <f>'All products and rates'!P49</f>
        <v>N/A</v>
      </c>
      <c r="H50" s="241" t="str">
        <f>'All products and rates'!Q49</f>
        <v>N/A</v>
      </c>
      <c r="I50" s="242" t="s">
        <v>6</v>
      </c>
    </row>
    <row r="51" spans="1:9" x14ac:dyDescent="0.45">
      <c r="A51" s="282" t="str">
        <f>HYPERLINK('All products and rates'!T52,'All products and rates'!A52)</f>
        <v>Center for Health and Healing</v>
      </c>
      <c r="B51" s="824"/>
      <c r="C51" s="107" t="str">
        <f>'All products and rates'!O52</f>
        <v>N/A</v>
      </c>
      <c r="D51" s="72" t="str">
        <f>'All products and rates'!F52</f>
        <v>N/A</v>
      </c>
      <c r="E51" s="248">
        <f>'All products and rates'!G52</f>
        <v>4</v>
      </c>
      <c r="F51" s="252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45">
      <c r="A52" s="285" t="str">
        <f>HYPERLINK('All products and rates'!T53,'All products and rates'!A53)</f>
        <v>Knight Cancer Research Building</v>
      </c>
      <c r="B52" s="824"/>
      <c r="C52" s="436">
        <f>'All products and rates'!O53</f>
        <v>10.5</v>
      </c>
      <c r="D52" s="71" t="str">
        <f>'All products and rates'!F53</f>
        <v>N/A</v>
      </c>
      <c r="E52" s="250">
        <f>'All products and rates'!G53</f>
        <v>3</v>
      </c>
      <c r="F52" s="251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45">
      <c r="A53" s="282" t="str">
        <f>HYPERLINK('All products and rates'!T54,'All products and rates'!A54)</f>
        <v>Macadam Warehouse</v>
      </c>
      <c r="B53" s="824"/>
      <c r="C53" s="436">
        <f>'All products and rates'!O54</f>
        <v>10.5</v>
      </c>
      <c r="D53" s="72" t="str">
        <f>'All products and rates'!F54</f>
        <v>N/A</v>
      </c>
      <c r="E53" s="248">
        <f>'All products and rates'!G54</f>
        <v>3</v>
      </c>
      <c r="F53" s="252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45">
      <c r="A54" s="285" t="str">
        <f>HYPERLINK('All products and rates'!T55,'All products and rates'!A55)</f>
        <v>RiverPlace</v>
      </c>
      <c r="B54" s="824"/>
      <c r="C54" s="107" t="str">
        <f>'All products and rates'!O55</f>
        <v>N/A</v>
      </c>
      <c r="D54" s="71" t="str">
        <f>'All products and rates'!F55</f>
        <v>N/A</v>
      </c>
      <c r="E54" s="247" t="str">
        <f>'All products and rates'!G55</f>
        <v>N/A</v>
      </c>
      <c r="F54" s="252" t="s">
        <v>6</v>
      </c>
      <c r="G54" s="239" t="str">
        <f>'All products and rates'!P55</f>
        <v>N/A</v>
      </c>
      <c r="H54" s="243" t="str">
        <f>'All products and rates'!Q55</f>
        <v>N/A</v>
      </c>
      <c r="I54" s="258">
        <f>'All products and rates'!R55</f>
        <v>55.7</v>
      </c>
    </row>
    <row r="55" spans="1:9" x14ac:dyDescent="0.45">
      <c r="A55" s="285" t="str">
        <f>HYPERLINK('All products and rates'!T56,'All products and rates'!A56)</f>
        <v>Robertson Life Sciences Building</v>
      </c>
      <c r="B55" s="824"/>
      <c r="C55" s="437">
        <f>'All products and rates'!O56</f>
        <v>10.5</v>
      </c>
      <c r="D55" s="72" t="str">
        <f>'All products and rates'!F56</f>
        <v>N/A</v>
      </c>
      <c r="E55" s="250">
        <f>'All products and rates'!G56</f>
        <v>3</v>
      </c>
      <c r="F55" s="251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45">
      <c r="A56" s="282" t="str">
        <f>HYPERLINK('All products and rates'!T57,'All products and rates'!A57)</f>
        <v>Rood Family Pavilion</v>
      </c>
      <c r="B56" s="824"/>
      <c r="C56" s="436">
        <f>'All products and rates'!O57</f>
        <v>10.5</v>
      </c>
      <c r="D56" s="71" t="str">
        <f>'All products and rates'!F57</f>
        <v>N/A</v>
      </c>
      <c r="E56" s="248">
        <f>'All products and rates'!G57</f>
        <v>3</v>
      </c>
      <c r="F56" s="252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45">
      <c r="A57" s="285" t="str">
        <f>HYPERLINK('All products and rates'!T58,'All products and rates'!A58)</f>
        <v>Schnitzer Parking Lot</v>
      </c>
      <c r="B57" s="824"/>
      <c r="C57" s="437">
        <f>'All products and rates'!O58</f>
        <v>9.5</v>
      </c>
      <c r="D57" s="71">
        <f>'All products and rates'!F58</f>
        <v>12</v>
      </c>
      <c r="E57" s="250">
        <f>'All products and rates'!G58</f>
        <v>3</v>
      </c>
      <c r="F57" s="246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4.65" thickBot="1" x14ac:dyDescent="0.5">
      <c r="A58" s="669" t="str">
        <f>HYPERLINK('All products and rates'!T59,'All products and rates'!A59)</f>
        <v>Whitaker Parking Lot</v>
      </c>
      <c r="B58" s="825"/>
      <c r="C58" s="688">
        <f>'All products and rates'!O59</f>
        <v>11.5</v>
      </c>
      <c r="D58" s="477" t="str">
        <f>'All products and rates'!F59</f>
        <v>N/A</v>
      </c>
      <c r="E58" s="478" t="str">
        <f>'All products and rates'!G59</f>
        <v>N/A</v>
      </c>
      <c r="F58" s="479" t="str">
        <f>'All products and rates'!H59</f>
        <v>N/A</v>
      </c>
      <c r="G58" s="480" t="str">
        <f>'All products and rates'!P59</f>
        <v>N/A</v>
      </c>
      <c r="H58" s="481" t="str">
        <f>'All products and rates'!Q59</f>
        <v>N/A</v>
      </c>
      <c r="I58" s="482" t="s">
        <v>6</v>
      </c>
    </row>
    <row r="59" spans="1:9" ht="14.65" thickTop="1" x14ac:dyDescent="0.45">
      <c r="A59" s="668" t="str">
        <f>HYPERLINK('All products and rates'!T60,'All products and rates'!A60)</f>
        <v>4th and Clay</v>
      </c>
      <c r="B59" s="826" t="str">
        <f>'All products and rates'!B60</f>
        <v>Off Campus</v>
      </c>
      <c r="C59" s="344" t="str">
        <f>'All products and rates'!O60</f>
        <v>N/A</v>
      </c>
      <c r="D59" s="72" t="str">
        <f>'All products and rates'!F60</f>
        <v>N/A</v>
      </c>
      <c r="E59" s="245" t="str">
        <f>'All products and rates'!G60</f>
        <v>N/A</v>
      </c>
      <c r="F59" s="249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45">
      <c r="A60" s="282" t="str">
        <f>HYPERLINK('All products and rates'!T62,'All products and rates'!A62)</f>
        <v>Market Square Building</v>
      </c>
      <c r="B60" s="824"/>
      <c r="C60" s="107" t="str">
        <f>'All products and rates'!O62</f>
        <v>N/A</v>
      </c>
      <c r="D60" s="71" t="str">
        <f>'All products and rates'!F62</f>
        <v>N/A</v>
      </c>
      <c r="E60" s="245" t="str">
        <f>'All products and rates'!G62</f>
        <v>non-OHSU</v>
      </c>
      <c r="F60" s="246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4.65" thickBot="1" x14ac:dyDescent="0.5">
      <c r="A61" s="285" t="str">
        <f>HYPERLINK('All products and rates'!T63,'All products and rates'!A63)</f>
        <v>Marquam Plaza</v>
      </c>
      <c r="B61" s="827"/>
      <c r="C61" s="437">
        <f>'All products and rates'!O63</f>
        <v>9.5</v>
      </c>
      <c r="D61" s="675">
        <f>'All products and rates'!F63</f>
        <v>9.5</v>
      </c>
      <c r="E61" s="250">
        <f>'All products and rates'!G63</f>
        <v>2</v>
      </c>
      <c r="F61" s="677">
        <f>'All products and rates'!H63</f>
        <v>9</v>
      </c>
      <c r="G61" s="255" t="s">
        <v>6</v>
      </c>
      <c r="H61" s="241" t="str">
        <f>'All products and rates'!Q63</f>
        <v>N/A</v>
      </c>
      <c r="I61" s="676">
        <f>'All products and rates'!R63</f>
        <v>106.09</v>
      </c>
    </row>
    <row r="62" spans="1:9" ht="16.149999999999999" thickTop="1" x14ac:dyDescent="0.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45">
      <c r="A63" s="285" t="str">
        <f>HYPERLINK('All products and rates'!T66,'All products and rates'!A66)</f>
        <v>Motorcycle Parking</v>
      </c>
      <c r="B63" s="813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45">
      <c r="A64" s="282" t="str">
        <f>HYPERLINK('All products and rates'!T67,'All products and rates'!A67)</f>
        <v>Special Reserved (ADA, maternity)</v>
      </c>
      <c r="B64" s="814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  <row r="65" spans="1:4" x14ac:dyDescent="0.45">
      <c r="A65" s="721" t="s">
        <v>352</v>
      </c>
      <c r="C65" s="91"/>
      <c r="D65" s="720">
        <f>'All products and rates'!S33*26</f>
        <v>3213.6</v>
      </c>
    </row>
    <row r="66" spans="1:4" x14ac:dyDescent="0.45">
      <c r="A66" t="s">
        <v>354</v>
      </c>
    </row>
    <row r="67" spans="1:4" x14ac:dyDescent="0.45">
      <c r="A67" t="s">
        <v>355</v>
      </c>
    </row>
  </sheetData>
  <sheetProtection sort="0" autoFilter="0"/>
  <mergeCells count="11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  <mergeCell ref="E28:F28"/>
  </mergeCells>
  <conditionalFormatting sqref="C30:I61">
    <cfRule type="containsText" dxfId="22" priority="1" operator="containsText" text="N/A">
      <formula>NOT(ISERROR(SEARCH("N/A",C30)))</formula>
    </cfRule>
  </conditionalFormatting>
  <hyperlinks>
    <hyperlink ref="A17" r:id="rId1" xr:uid="{00000000-0004-0000-0B00-000000000000}"/>
    <hyperlink ref="A18" r:id="rId2" xr:uid="{00000000-0004-0000-0B00-000001000000}"/>
    <hyperlink ref="A16" r:id="rId3" display="C-Tran Express" xr:uid="{00000000-0004-0000-0B00-000002000000}"/>
    <hyperlink ref="A19" r:id="rId4" display="TriMet Universal" xr:uid="{00000000-0004-0000-0B00-000003000000}"/>
    <hyperlink ref="A20" r:id="rId5" display="TriMet: Medical Assistant" xr:uid="{00000000-0004-0000-0B00-000004000000}"/>
    <hyperlink ref="A21" r:id="rId6" display="TriMet: ONA new hire" xr:uid="{00000000-0004-0000-0B00-000005000000}"/>
    <hyperlink ref="A15" r:id="rId7" display="MyCommute incentive" xr:uid="{00000000-0004-0000-0B00-000006000000}"/>
    <hyperlink ref="B15" r:id="rId8" xr:uid="{00000000-0004-0000-0B00-000007000000}"/>
    <hyperlink ref="B16" r:id="rId9" xr:uid="{00000000-0004-0000-0B00-000008000000}"/>
    <hyperlink ref="B18" r:id="rId10" xr:uid="{00000000-0004-0000-0B00-000009000000}"/>
    <hyperlink ref="B20" r:id="rId11" xr:uid="{00000000-0004-0000-0B00-00000A000000}"/>
    <hyperlink ref="B19" r:id="rId12" xr:uid="{00000000-0004-0000-0B00-00000B000000}"/>
    <hyperlink ref="B21" r:id="rId13" xr:uid="{00000000-0004-0000-0B00-00000C000000}"/>
    <hyperlink ref="B17" r:id="rId14" xr:uid="{00000000-0004-0000-0B00-00000D000000}"/>
  </hyperlinks>
  <pageMargins left="0.25" right="0.25" top="0.44791666666666669" bottom="0.75" header="0.3" footer="0.3"/>
  <pageSetup scale="52" orientation="landscape" horizontalDpi="300" verticalDpi="300" r:id="rId1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A06CF"/>
    <pageSetUpPr fitToPage="1"/>
  </sheetPr>
  <dimension ref="A1:I53"/>
  <sheetViews>
    <sheetView showGridLines="0" showRowColHeaders="0" zoomScaleNormal="100" zoomScalePageLayoutView="90" workbookViewId="0">
      <selection activeCell="D12" sqref="D12:E12"/>
    </sheetView>
  </sheetViews>
  <sheetFormatPr defaultRowHeight="14.25" x14ac:dyDescent="0.45"/>
  <cols>
    <col min="1" max="1" width="32.3984375" customWidth="1"/>
    <col min="2" max="2" width="25" customWidth="1"/>
    <col min="3" max="3" width="16.1328125" customWidth="1"/>
    <col min="4" max="4" width="11" customWidth="1"/>
    <col min="5" max="5" width="14" customWidth="1"/>
    <col min="6" max="6" width="13.3984375" customWidth="1"/>
    <col min="7" max="7" width="14.1328125" customWidth="1"/>
    <col min="8" max="8" width="12.3984375" customWidth="1"/>
    <col min="9" max="9" width="15.59765625" customWidth="1"/>
  </cols>
  <sheetData>
    <row r="1" spans="1:9" ht="29.25" customHeight="1" x14ac:dyDescent="1">
      <c r="A1" s="833" t="s">
        <v>125</v>
      </c>
      <c r="B1" s="833"/>
      <c r="C1" s="833"/>
      <c r="D1" s="833"/>
      <c r="E1" s="833"/>
      <c r="F1" s="833"/>
      <c r="G1" s="833"/>
      <c r="H1" s="833"/>
      <c r="I1" s="833"/>
    </row>
    <row r="2" spans="1:9" ht="21.75" customHeight="1" x14ac:dyDescent="0.45">
      <c r="A2" s="747" t="str">
        <f>'All products and rates'!A2</f>
        <v>Beginning January 1, 2024</v>
      </c>
      <c r="B2" s="747"/>
      <c r="C2" s="747"/>
      <c r="D2" s="747"/>
      <c r="E2" s="747"/>
      <c r="F2" s="747"/>
      <c r="G2" s="747"/>
      <c r="H2" s="747"/>
      <c r="I2" s="747"/>
    </row>
    <row r="3" spans="1:9" x14ac:dyDescent="0.45">
      <c r="A3" t="str">
        <f>'All products and rates'!A4</f>
        <v>Click on each program or product for more information.</v>
      </c>
    </row>
    <row r="4" spans="1:9" ht="25.5" x14ac:dyDescent="0.75">
      <c r="A4" s="13" t="str">
        <f>'All products and rates'!A14</f>
        <v>PUBLIC TRANSIT</v>
      </c>
      <c r="B4" s="10" t="str">
        <f>'All products and rates'!B14</f>
        <v>Where to acquire</v>
      </c>
      <c r="C4" s="10" t="str">
        <f>'All products and rates'!D14</f>
        <v>Rate</v>
      </c>
      <c r="D4" s="10"/>
      <c r="E4" s="10" t="str">
        <f>'All products and rates'!G14</f>
        <v>Eligibility</v>
      </c>
      <c r="F4" s="10"/>
      <c r="G4" s="10" t="str">
        <f>'All products and rates'!I14</f>
        <v>Description</v>
      </c>
      <c r="H4" s="10"/>
      <c r="I4" s="13"/>
    </row>
    <row r="5" spans="1:9" x14ac:dyDescent="0.45">
      <c r="A5" s="57" t="s">
        <v>272</v>
      </c>
      <c r="B5" s="266" t="s">
        <v>83</v>
      </c>
      <c r="C5" s="160" t="s">
        <v>267</v>
      </c>
      <c r="D5" s="160"/>
      <c r="E5" s="160" t="s">
        <v>81</v>
      </c>
      <c r="F5" s="160"/>
      <c r="G5" s="315" t="s">
        <v>87</v>
      </c>
      <c r="H5" s="20"/>
      <c r="I5" s="20"/>
    </row>
    <row r="6" spans="1:9" x14ac:dyDescent="0.45">
      <c r="A6" s="58" t="s">
        <v>44</v>
      </c>
      <c r="B6" s="180" t="s">
        <v>76</v>
      </c>
      <c r="C6" s="161" t="s">
        <v>257</v>
      </c>
      <c r="D6" s="161" t="s">
        <v>256</v>
      </c>
      <c r="E6" s="161" t="s">
        <v>255</v>
      </c>
      <c r="F6" s="161"/>
      <c r="G6" s="161" t="s">
        <v>258</v>
      </c>
      <c r="H6" s="23"/>
      <c r="I6" s="23"/>
    </row>
    <row r="7" spans="1:9" x14ac:dyDescent="0.45">
      <c r="A7" s="59" t="s">
        <v>45</v>
      </c>
      <c r="B7" s="266" t="s">
        <v>83</v>
      </c>
      <c r="C7" s="162" t="s">
        <v>82</v>
      </c>
      <c r="D7" s="162"/>
      <c r="E7" s="162" t="s">
        <v>81</v>
      </c>
      <c r="F7" s="162"/>
      <c r="G7" s="162" t="s">
        <v>84</v>
      </c>
      <c r="H7" s="21"/>
      <c r="I7" s="21"/>
    </row>
    <row r="8" spans="1:9" x14ac:dyDescent="0.45">
      <c r="A8" s="58" t="s">
        <v>270</v>
      </c>
      <c r="B8" s="316" t="s">
        <v>83</v>
      </c>
      <c r="C8" s="161" t="s">
        <v>291</v>
      </c>
      <c r="D8" s="161"/>
      <c r="E8" s="161" t="s">
        <v>81</v>
      </c>
      <c r="F8" s="161"/>
      <c r="G8" s="161" t="s">
        <v>273</v>
      </c>
      <c r="H8" s="23"/>
      <c r="I8" s="23"/>
    </row>
    <row r="9" spans="1:9" ht="19.5" customHeight="1" x14ac:dyDescent="0.45">
      <c r="A9" s="59" t="s">
        <v>274</v>
      </c>
      <c r="B9" s="266" t="s">
        <v>83</v>
      </c>
      <c r="C9" s="162" t="s">
        <v>275</v>
      </c>
      <c r="D9" s="162"/>
      <c r="E9" s="162" t="s">
        <v>81</v>
      </c>
      <c r="F9" s="162"/>
      <c r="G9" s="162" t="s">
        <v>273</v>
      </c>
      <c r="H9" s="21"/>
      <c r="I9" s="21"/>
    </row>
    <row r="10" spans="1:9" x14ac:dyDescent="0.45">
      <c r="A10" s="60" t="s">
        <v>271</v>
      </c>
      <c r="B10" s="661" t="s">
        <v>83</v>
      </c>
      <c r="C10" s="163" t="s">
        <v>91</v>
      </c>
      <c r="D10" s="163"/>
      <c r="E10" s="163" t="s">
        <v>85</v>
      </c>
      <c r="F10" s="163"/>
      <c r="G10" s="163" t="s">
        <v>86</v>
      </c>
      <c r="H10" s="29"/>
      <c r="I10" s="29"/>
    </row>
    <row r="11" spans="1:9" ht="25.5" x14ac:dyDescent="0.75">
      <c r="A11" s="15" t="str">
        <f>'All products and rates'!A26</f>
        <v>PARKING facilities</v>
      </c>
      <c r="B11" s="734"/>
      <c r="C11" s="137" t="str">
        <f>HYPERLINK('All products and rates'!$T$28,'All products and rates'!$F$27)</f>
        <v>ParkMobile</v>
      </c>
      <c r="D11" s="748" t="s">
        <v>101</v>
      </c>
      <c r="E11" s="757"/>
      <c r="F11" s="363" t="s">
        <v>67</v>
      </c>
      <c r="G11" s="31"/>
      <c r="H11" s="31"/>
      <c r="I11" s="31"/>
    </row>
    <row r="12" spans="1:9" x14ac:dyDescent="0.45">
      <c r="A12" s="8"/>
      <c r="B12" s="8"/>
      <c r="C12" s="84" t="s">
        <v>360</v>
      </c>
      <c r="D12" s="758" t="s">
        <v>76</v>
      </c>
      <c r="E12" s="759"/>
      <c r="F12" s="80"/>
      <c r="G12" s="31"/>
      <c r="H12" s="31"/>
      <c r="I12" s="31"/>
    </row>
    <row r="13" spans="1:9" x14ac:dyDescent="0.45">
      <c r="A13" s="8"/>
      <c r="B13" s="8"/>
      <c r="C13" s="84"/>
      <c r="D13" s="840" t="s">
        <v>359</v>
      </c>
      <c r="E13" s="841"/>
      <c r="F13" s="80"/>
      <c r="G13" s="31"/>
      <c r="H13" s="31"/>
      <c r="I13" s="31"/>
    </row>
    <row r="14" spans="1:9" ht="16.149999999999999" thickBot="1" x14ac:dyDescent="0.55000000000000004">
      <c r="A14" s="73" t="str">
        <f>'All products and rates'!A28</f>
        <v>Facility</v>
      </c>
      <c r="B14" s="74" t="str">
        <f>'All products and rates'!B28</f>
        <v>Campus</v>
      </c>
      <c r="C14" s="75" t="str">
        <f>'All products and rates'!F28</f>
        <v>Daily</v>
      </c>
      <c r="D14" s="76" t="s">
        <v>104</v>
      </c>
      <c r="E14" s="76" t="str">
        <f>'All products and rates'!H28</f>
        <v>Daily (5+ hours)</v>
      </c>
      <c r="F14" s="79" t="s">
        <v>197</v>
      </c>
      <c r="G14" s="31"/>
      <c r="H14" s="31"/>
      <c r="I14" s="31"/>
    </row>
    <row r="15" spans="1:9" ht="14.65" thickTop="1" x14ac:dyDescent="0.45">
      <c r="A15" s="402" t="str">
        <f>HYPERLINK('All products and rates'!T29,'All products and rates'!A29)</f>
        <v>Neveh Shalom</v>
      </c>
      <c r="B15" s="652" t="str">
        <f>'All products and rates'!B29</f>
        <v>Marquam Hill via TriMet</v>
      </c>
      <c r="C15" s="253" t="str">
        <f>'All products and rates'!F29</f>
        <v>Free</v>
      </c>
      <c r="D15" s="240" t="str">
        <f>'All products and rates'!G29</f>
        <v>N/A</v>
      </c>
      <c r="E15" s="244" t="str">
        <f>'All products and rates'!H29</f>
        <v>Free</v>
      </c>
      <c r="F15" s="254" t="s">
        <v>32</v>
      </c>
      <c r="G15" s="31"/>
      <c r="H15" s="31"/>
      <c r="I15" s="31"/>
    </row>
    <row r="16" spans="1:9" x14ac:dyDescent="0.45">
      <c r="A16" s="282" t="str">
        <f>HYPERLINK('All products and rates'!T31,'All products and rates'!A31)</f>
        <v>Garage A</v>
      </c>
      <c r="B16" s="834" t="str">
        <f>'All products and rates'!B31</f>
        <v>Marquam Hill</v>
      </c>
      <c r="C16" s="255" t="str">
        <f>'All products and rates'!F31</f>
        <v>N/A</v>
      </c>
      <c r="D16" s="245" t="str">
        <f>'All products and rates'!G31</f>
        <v>N/A</v>
      </c>
      <c r="E16" s="246" t="str">
        <f>'All products and rates'!H31</f>
        <v>N/A</v>
      </c>
      <c r="F16" s="256" t="s">
        <v>6</v>
      </c>
      <c r="G16" s="31"/>
      <c r="H16" s="31"/>
      <c r="I16" s="31"/>
    </row>
    <row r="17" spans="1:9" x14ac:dyDescent="0.45">
      <c r="A17" s="404" t="str">
        <f>HYPERLINK('All products and rates'!T32,'All products and rates'!A32)</f>
        <v>Garage B</v>
      </c>
      <c r="B17" s="835"/>
      <c r="C17" s="257" t="str">
        <f>'All products and rates'!F32</f>
        <v>N/A</v>
      </c>
      <c r="D17" s="247" t="str">
        <f>'All products and rates'!G32</f>
        <v>N/A</v>
      </c>
      <c r="E17" s="246" t="str">
        <f>'All products and rates'!H32</f>
        <v>N/A</v>
      </c>
      <c r="F17" s="256" t="s">
        <v>6</v>
      </c>
      <c r="G17" s="31"/>
      <c r="H17" s="31"/>
      <c r="I17" s="31"/>
    </row>
    <row r="18" spans="1:9" x14ac:dyDescent="0.45">
      <c r="A18" s="282" t="str">
        <f>HYPERLINK('All products and rates'!T33,'All products and rates'!A33)</f>
        <v>Garage C</v>
      </c>
      <c r="B18" s="835"/>
      <c r="C18" s="255" t="str">
        <f>'All products and rates'!F33</f>
        <v>N/A</v>
      </c>
      <c r="D18" s="248">
        <f>'All products and rates'!G33</f>
        <v>3</v>
      </c>
      <c r="E18" s="249" t="str">
        <f>'All products and rates'!H33</f>
        <v>3 hour max</v>
      </c>
      <c r="F18" s="256" t="s">
        <v>6</v>
      </c>
      <c r="G18" s="31"/>
      <c r="H18" s="31"/>
      <c r="I18" s="31"/>
    </row>
    <row r="19" spans="1:9" x14ac:dyDescent="0.45">
      <c r="A19" s="404" t="str">
        <f>HYPERLINK('All products and rates'!T34,'All products and rates'!A34)</f>
        <v>Garage D</v>
      </c>
      <c r="B19" s="835"/>
      <c r="C19" s="257">
        <f>'All products and rates'!F34</f>
        <v>15</v>
      </c>
      <c r="D19" s="247" t="str">
        <f>'All products and rates'!G34</f>
        <v>N/A</v>
      </c>
      <c r="E19" s="246" t="str">
        <f>'All products and rates'!H34</f>
        <v>N/A</v>
      </c>
      <c r="F19" s="256" t="s">
        <v>6</v>
      </c>
      <c r="G19" s="31"/>
      <c r="H19" s="31"/>
      <c r="I19" s="31"/>
    </row>
    <row r="20" spans="1:9" ht="19.5" customHeight="1" x14ac:dyDescent="0.45">
      <c r="A20" s="282" t="str">
        <f>HYPERLINK('All products and rates'!T35,'All products and rates'!A35)</f>
        <v>Garage E</v>
      </c>
      <c r="B20" s="835"/>
      <c r="C20" s="255" t="str">
        <f>'All products and rates'!F35</f>
        <v>N/A</v>
      </c>
      <c r="D20" s="245" t="str">
        <f>'All products and rates'!G35</f>
        <v>N/A</v>
      </c>
      <c r="E20" s="246" t="str">
        <f>'All products and rates'!H35</f>
        <v>N/A</v>
      </c>
      <c r="F20" s="256" t="s">
        <v>6</v>
      </c>
      <c r="G20" s="283"/>
      <c r="H20" s="283"/>
      <c r="I20" s="31"/>
    </row>
    <row r="21" spans="1:9" x14ac:dyDescent="0.45">
      <c r="A21" s="404" t="str">
        <f>HYPERLINK('All products and rates'!T36,'All products and rates'!A36)</f>
        <v>Garage F</v>
      </c>
      <c r="B21" s="835"/>
      <c r="C21" s="257">
        <f>'All products and rates'!F36</f>
        <v>15</v>
      </c>
      <c r="D21" s="250">
        <f>'All products and rates'!G36</f>
        <v>3</v>
      </c>
      <c r="E21" s="246" t="str">
        <f>'All products and rates'!H36</f>
        <v>5 hour max</v>
      </c>
      <c r="F21" s="256" t="s">
        <v>6</v>
      </c>
      <c r="G21" s="283"/>
      <c r="H21" s="283"/>
      <c r="I21" s="31"/>
    </row>
    <row r="22" spans="1:9" x14ac:dyDescent="0.45">
      <c r="A22" s="282" t="str">
        <f>HYPERLINK('All products and rates'!T37,'All products and rates'!A37)</f>
        <v>Garage G</v>
      </c>
      <c r="B22" s="835"/>
      <c r="C22" s="255" t="str">
        <f>'All products and rates'!F37</f>
        <v>N/A</v>
      </c>
      <c r="D22" s="245" t="str">
        <f>'All products and rates'!G37</f>
        <v>N/A</v>
      </c>
      <c r="E22" s="249" t="str">
        <f>'All products and rates'!H37</f>
        <v>N/A</v>
      </c>
      <c r="F22" s="256" t="s">
        <v>6</v>
      </c>
      <c r="G22" s="283"/>
      <c r="H22" s="283"/>
      <c r="I22" s="31"/>
    </row>
    <row r="23" spans="1:9" x14ac:dyDescent="0.45">
      <c r="A23" s="404" t="str">
        <f>HYPERLINK('All products and rates'!T38,'All products and rates'!A38)</f>
        <v>Garage K</v>
      </c>
      <c r="B23" s="835"/>
      <c r="C23" s="257">
        <f>'All products and rates'!F38</f>
        <v>15</v>
      </c>
      <c r="D23" s="247" t="str">
        <f>'All products and rates'!G38</f>
        <v>N/A</v>
      </c>
      <c r="E23" s="246" t="str">
        <f>'All products and rates'!H38</f>
        <v>N/A</v>
      </c>
      <c r="F23" s="256" t="s">
        <v>6</v>
      </c>
      <c r="G23" s="283"/>
      <c r="H23" s="283"/>
      <c r="I23" s="31"/>
    </row>
    <row r="24" spans="1:9" x14ac:dyDescent="0.45">
      <c r="A24" s="282" t="str">
        <f>HYPERLINK('All products and rates'!T39,'All products and rates'!A39)</f>
        <v>Lot 10</v>
      </c>
      <c r="B24" s="835"/>
      <c r="C24" s="255">
        <f>'All products and rates'!F39</f>
        <v>15</v>
      </c>
      <c r="D24" s="245" t="str">
        <f>'All products and rates'!G39</f>
        <v>N/A</v>
      </c>
      <c r="E24" s="249" t="str">
        <f>'All products and rates'!H39</f>
        <v>N/A</v>
      </c>
      <c r="F24" s="256" t="s">
        <v>6</v>
      </c>
      <c r="G24" s="31"/>
      <c r="H24" s="31"/>
      <c r="I24" s="31"/>
    </row>
    <row r="25" spans="1:9" x14ac:dyDescent="0.45">
      <c r="A25" s="404" t="str">
        <f>HYPERLINK('All products and rates'!T40,'All products and rates'!A40)</f>
        <v>Lot 20</v>
      </c>
      <c r="B25" s="835"/>
      <c r="C25" s="257" t="str">
        <f>'All products and rates'!F40</f>
        <v>N/A</v>
      </c>
      <c r="D25" s="247" t="str">
        <f>'All products and rates'!G40</f>
        <v>N/A</v>
      </c>
      <c r="E25" s="246" t="str">
        <f>'All products and rates'!H40</f>
        <v>N/A</v>
      </c>
      <c r="F25" s="256" t="s">
        <v>6</v>
      </c>
      <c r="G25" s="31"/>
      <c r="H25" s="31"/>
      <c r="I25" s="31"/>
    </row>
    <row r="26" spans="1:9" x14ac:dyDescent="0.45">
      <c r="A26" s="282" t="str">
        <f>HYPERLINK('All products and rates'!T41,'All products and rates'!A41)</f>
        <v>Lot 30</v>
      </c>
      <c r="B26" s="835"/>
      <c r="C26" s="255" t="str">
        <f>'All products and rates'!F41</f>
        <v>N/A</v>
      </c>
      <c r="D26" s="245" t="str">
        <f>'All products and rates'!G41</f>
        <v>N/A</v>
      </c>
      <c r="E26" s="249" t="str">
        <f>'All products and rates'!H41</f>
        <v>N/A</v>
      </c>
      <c r="F26" s="256" t="s">
        <v>6</v>
      </c>
      <c r="G26" s="31"/>
      <c r="H26" s="31"/>
      <c r="I26" s="31"/>
    </row>
    <row r="27" spans="1:9" x14ac:dyDescent="0.45">
      <c r="A27" s="404" t="str">
        <f>HYPERLINK('All products and rates'!T42,'All products and rates'!A42)</f>
        <v>Lot 40</v>
      </c>
      <c r="B27" s="835"/>
      <c r="C27" s="257">
        <f>'All products and rates'!F42</f>
        <v>15</v>
      </c>
      <c r="D27" s="250">
        <f>'All products and rates'!G42</f>
        <v>3</v>
      </c>
      <c r="E27" s="251">
        <f>'All products and rates'!H42</f>
        <v>15</v>
      </c>
      <c r="F27" s="256" t="s">
        <v>6</v>
      </c>
      <c r="G27" s="31"/>
      <c r="H27" s="31"/>
      <c r="I27" s="31"/>
    </row>
    <row r="28" spans="1:9" x14ac:dyDescent="0.45">
      <c r="A28" s="282" t="str">
        <f>HYPERLINK('All products and rates'!T43,'All products and rates'!A43)</f>
        <v>Lot 50</v>
      </c>
      <c r="B28" s="835"/>
      <c r="C28" s="255" t="str">
        <f>'All products and rates'!F43</f>
        <v>N/A</v>
      </c>
      <c r="D28" s="245" t="str">
        <f>'All products and rates'!G43</f>
        <v>N/A</v>
      </c>
      <c r="E28" s="249" t="str">
        <f>'All products and rates'!H43</f>
        <v>N/A</v>
      </c>
      <c r="F28" s="256" t="s">
        <v>6</v>
      </c>
      <c r="G28" s="31"/>
      <c r="H28" s="31"/>
      <c r="I28" s="31"/>
    </row>
    <row r="29" spans="1:9" x14ac:dyDescent="0.45">
      <c r="A29" s="404" t="str">
        <f>HYPERLINK('All products and rates'!T44,'All products and rates'!A44)</f>
        <v>Lot 60</v>
      </c>
      <c r="B29" s="835"/>
      <c r="C29" s="257" t="str">
        <f>'All products and rates'!F44</f>
        <v>N/A</v>
      </c>
      <c r="D29" s="247" t="str">
        <f>'All products and rates'!G44</f>
        <v>N/A</v>
      </c>
      <c r="E29" s="246" t="str">
        <f>'All products and rates'!H44</f>
        <v>N/A</v>
      </c>
      <c r="F29" s="256" t="s">
        <v>6</v>
      </c>
      <c r="G29" s="31"/>
      <c r="H29" s="31"/>
      <c r="I29" s="31"/>
    </row>
    <row r="30" spans="1:9" x14ac:dyDescent="0.45">
      <c r="A30" s="282" t="str">
        <f>HYPERLINK('All products and rates'!T45,'All products and rates'!A45)</f>
        <v>Lot 70</v>
      </c>
      <c r="B30" s="835"/>
      <c r="C30" s="255" t="str">
        <f>'All products and rates'!F45</f>
        <v>N/A</v>
      </c>
      <c r="D30" s="245" t="str">
        <f>'All products and rates'!G45</f>
        <v>N/A</v>
      </c>
      <c r="E30" s="249" t="str">
        <f>'All products and rates'!H45</f>
        <v>N/A</v>
      </c>
      <c r="F30" s="256" t="s">
        <v>6</v>
      </c>
      <c r="G30" s="31"/>
      <c r="H30" s="31"/>
      <c r="I30" s="31"/>
    </row>
    <row r="31" spans="1:9" ht="14.65" thickBot="1" x14ac:dyDescent="0.5">
      <c r="A31" s="463" t="str">
        <f>HYPERLINK('All products and rates'!T46,'All products and rates'!A46)</f>
        <v>Lot 90</v>
      </c>
      <c r="B31" s="835"/>
      <c r="C31" s="645">
        <f>'All products and rates'!F46</f>
        <v>15</v>
      </c>
      <c r="D31" s="466" t="str">
        <f>'All products and rates'!G46</f>
        <v>N/A</v>
      </c>
      <c r="E31" s="467" t="str">
        <f>'All products and rates'!H46</f>
        <v>N/A</v>
      </c>
      <c r="F31" s="646" t="s">
        <v>6</v>
      </c>
      <c r="G31" s="31"/>
      <c r="H31" s="31"/>
      <c r="I31" s="31"/>
    </row>
    <row r="32" spans="1:9" x14ac:dyDescent="0.45">
      <c r="A32" s="647" t="str">
        <f>HYPERLINK('All products and rates'!T47,'All products and rates'!A47)</f>
        <v>3030 Moody Lot</v>
      </c>
      <c r="B32" s="836" t="str">
        <f>'All products and rates'!B47</f>
        <v>South Waterfront</v>
      </c>
      <c r="C32" s="648">
        <f>'All products and rates'!F47</f>
        <v>12</v>
      </c>
      <c r="D32" s="649">
        <f>'All products and rates'!G47</f>
        <v>3</v>
      </c>
      <c r="E32" s="650">
        <f>'All products and rates'!H47</f>
        <v>15</v>
      </c>
      <c r="F32" s="651" t="s">
        <v>6</v>
      </c>
      <c r="G32" s="31"/>
      <c r="H32" s="31"/>
      <c r="I32" s="31"/>
    </row>
    <row r="33" spans="1:9" x14ac:dyDescent="0.45">
      <c r="A33" s="285" t="str">
        <f>HYPERLINK('All products and rates'!T48,'All products and rates'!A48)</f>
        <v>3420 Macadam</v>
      </c>
      <c r="B33" s="835"/>
      <c r="C33" s="457" t="str">
        <f>'All products and rates'!F48</f>
        <v>N/A</v>
      </c>
      <c r="D33" s="458" t="str">
        <f>'All products and rates'!G48</f>
        <v>N/A</v>
      </c>
      <c r="E33" s="459" t="str">
        <f>'All products and rates'!H48</f>
        <v>N/A</v>
      </c>
      <c r="F33" s="258">
        <f>'All products and rates'!R48</f>
        <v>106.09</v>
      </c>
      <c r="G33" s="31"/>
      <c r="H33" s="31"/>
      <c r="I33" s="31"/>
    </row>
    <row r="34" spans="1:9" ht="15" hidden="1" customHeight="1" x14ac:dyDescent="0.45">
      <c r="A34" s="282" t="str">
        <f>HYPERLINK('All products and rates'!T36,'All products and rates'!A49)</f>
        <v>Bancroft Lot</v>
      </c>
      <c r="B34" s="835"/>
      <c r="C34" s="255" t="str">
        <f>'All products and rates'!F49</f>
        <v>N/A</v>
      </c>
      <c r="D34" s="248" t="str">
        <f>'All products and rates'!G49</f>
        <v>N/A</v>
      </c>
      <c r="E34" s="252" t="str">
        <f>'All products and rates'!H49</f>
        <v>N/A</v>
      </c>
      <c r="F34" s="256" t="s">
        <v>6</v>
      </c>
      <c r="G34" s="31"/>
      <c r="H34" s="31"/>
      <c r="I34" s="31"/>
    </row>
    <row r="35" spans="1:9" x14ac:dyDescent="0.45">
      <c r="A35" s="282" t="str">
        <f>HYPERLINK('All products and rates'!T52,'All products and rates'!A52)</f>
        <v>Center for Health and Healing</v>
      </c>
      <c r="B35" s="835"/>
      <c r="C35" s="457" t="str">
        <f>'All products and rates'!F52</f>
        <v>N/A</v>
      </c>
      <c r="D35" s="248">
        <f>'All products and rates'!G52</f>
        <v>4</v>
      </c>
      <c r="E35" s="252">
        <f>'All products and rates'!H52</f>
        <v>22</v>
      </c>
      <c r="F35" s="460" t="s">
        <v>6</v>
      </c>
      <c r="G35" s="31"/>
      <c r="H35" s="31"/>
      <c r="I35" s="31"/>
    </row>
    <row r="36" spans="1:9" x14ac:dyDescent="0.45">
      <c r="A36" s="285" t="str">
        <f>HYPERLINK('All products and rates'!T53,'All products and rates'!A53)</f>
        <v>Knight Cancer Research Building</v>
      </c>
      <c r="B36" s="835"/>
      <c r="C36" s="255" t="str">
        <f>'All products and rates'!F53</f>
        <v>N/A</v>
      </c>
      <c r="D36" s="250">
        <f>'All products and rates'!G53</f>
        <v>3</v>
      </c>
      <c r="E36" s="251">
        <f>'All products and rates'!H53</f>
        <v>18</v>
      </c>
      <c r="F36" s="256" t="s">
        <v>6</v>
      </c>
      <c r="G36" s="31"/>
      <c r="H36" s="31"/>
      <c r="I36" s="31"/>
    </row>
    <row r="37" spans="1:9" x14ac:dyDescent="0.45">
      <c r="A37" s="282" t="str">
        <f>HYPERLINK('All products and rates'!T54,'All products and rates'!A54)</f>
        <v>Macadam Warehouse</v>
      </c>
      <c r="B37" s="835"/>
      <c r="C37" s="457" t="str">
        <f>'All products and rates'!F54</f>
        <v>N/A</v>
      </c>
      <c r="D37" s="248">
        <f>'All products and rates'!G54</f>
        <v>3</v>
      </c>
      <c r="E37" s="252">
        <f>'All products and rates'!H54</f>
        <v>15</v>
      </c>
      <c r="F37" s="460" t="s">
        <v>6</v>
      </c>
      <c r="G37" s="31"/>
      <c r="H37" s="31"/>
      <c r="I37" s="284"/>
    </row>
    <row r="38" spans="1:9" hidden="1" x14ac:dyDescent="0.45">
      <c r="A38" s="285" t="str">
        <f>HYPERLINK('All products and rates'!T55,'All products and rates'!A55)</f>
        <v>RiverPlace</v>
      </c>
      <c r="B38" s="835"/>
      <c r="C38" s="255" t="str">
        <f>'All products and rates'!F55</f>
        <v>N/A</v>
      </c>
      <c r="D38" s="245" t="str">
        <f>'All products and rates'!G55</f>
        <v>N/A</v>
      </c>
      <c r="E38" s="252" t="s">
        <v>6</v>
      </c>
      <c r="F38" s="258">
        <f>'All products and rates'!R55</f>
        <v>55.7</v>
      </c>
      <c r="G38" s="31"/>
      <c r="H38" s="31"/>
      <c r="I38" s="31"/>
    </row>
    <row r="39" spans="1:9" x14ac:dyDescent="0.45">
      <c r="A39" s="285" t="str">
        <f>HYPERLINK('All products and rates'!T56,'All products and rates'!A56)</f>
        <v>Robertson Life Sciences Building</v>
      </c>
      <c r="B39" s="835"/>
      <c r="C39" s="457" t="str">
        <f>'All products and rates'!F56</f>
        <v>N/A</v>
      </c>
      <c r="D39" s="250">
        <f>'All products and rates'!G56</f>
        <v>3</v>
      </c>
      <c r="E39" s="251">
        <f>'All products and rates'!H56</f>
        <v>18</v>
      </c>
      <c r="F39" s="460" t="s">
        <v>6</v>
      </c>
      <c r="G39" s="31"/>
      <c r="H39" s="31"/>
      <c r="I39" s="31"/>
    </row>
    <row r="40" spans="1:9" x14ac:dyDescent="0.45">
      <c r="A40" s="282" t="str">
        <f>HYPERLINK('All products and rates'!T57,'All products and rates'!A57)</f>
        <v>Rood Family Pavilion</v>
      </c>
      <c r="B40" s="835"/>
      <c r="C40" s="255" t="str">
        <f>'All products and rates'!F57</f>
        <v>N/A</v>
      </c>
      <c r="D40" s="248">
        <f>'All products and rates'!G57</f>
        <v>3</v>
      </c>
      <c r="E40" s="252">
        <f>'All products and rates'!H57</f>
        <v>18</v>
      </c>
      <c r="F40" s="256" t="s">
        <v>6</v>
      </c>
      <c r="G40" s="31"/>
      <c r="H40" s="31"/>
      <c r="I40" s="31"/>
    </row>
    <row r="41" spans="1:9" x14ac:dyDescent="0.45">
      <c r="A41" s="285" t="str">
        <f>HYPERLINK('All products and rates'!T58,'All products and rates'!A58)</f>
        <v>Schnitzer Parking Lot</v>
      </c>
      <c r="B41" s="835"/>
      <c r="C41" s="257">
        <f>'All products and rates'!F58</f>
        <v>12</v>
      </c>
      <c r="D41" s="250">
        <f>'All products and rates'!G58</f>
        <v>3</v>
      </c>
      <c r="E41" s="251">
        <f>'All products and rates'!H58</f>
        <v>13</v>
      </c>
      <c r="F41" s="460" t="s">
        <v>6</v>
      </c>
      <c r="G41" s="31"/>
      <c r="H41" s="31"/>
      <c r="I41" s="31"/>
    </row>
    <row r="42" spans="1:9" ht="14.65" thickBot="1" x14ac:dyDescent="0.5">
      <c r="A42" s="692" t="str">
        <f>HYPERLINK('All products and rates'!T59,'All products and rates'!A59)</f>
        <v>Whitaker Parking Lot</v>
      </c>
      <c r="B42" s="837"/>
      <c r="C42" s="641" t="str">
        <f>'All products and rates'!F59</f>
        <v>N/A</v>
      </c>
      <c r="D42" s="642" t="str">
        <f>'All products and rates'!G59</f>
        <v>N/A</v>
      </c>
      <c r="E42" s="643" t="str">
        <f>'All products and rates'!H59</f>
        <v>N/A</v>
      </c>
      <c r="F42" s="644" t="s">
        <v>6</v>
      </c>
      <c r="G42" s="31"/>
      <c r="H42" s="31"/>
      <c r="I42" s="31"/>
    </row>
    <row r="43" spans="1:9" x14ac:dyDescent="0.45">
      <c r="A43" s="668" t="str">
        <f>HYPERLINK('All products and rates'!T60,'All products and rates'!A60)</f>
        <v>4th and Clay</v>
      </c>
      <c r="B43" s="838" t="str">
        <f>'All products and rates'!B60</f>
        <v>Off Campus</v>
      </c>
      <c r="C43" s="457" t="str">
        <f>'All products and rates'!F60</f>
        <v>N/A</v>
      </c>
      <c r="D43" s="461" t="str">
        <f>'All products and rates'!G60</f>
        <v>N/A</v>
      </c>
      <c r="E43" s="462" t="str">
        <f>'All products and rates'!H60</f>
        <v>N/A</v>
      </c>
      <c r="F43" s="691">
        <f>'All products and rates'!R60</f>
        <v>111.24</v>
      </c>
      <c r="G43" s="31"/>
      <c r="H43" s="31"/>
      <c r="I43" s="31"/>
    </row>
    <row r="44" spans="1:9" x14ac:dyDescent="0.45">
      <c r="A44" s="282" t="str">
        <f>HYPERLINK('All products and rates'!T62,'All products and rates'!A62)</f>
        <v>Market Square Building</v>
      </c>
      <c r="B44" s="838"/>
      <c r="C44" s="255" t="str">
        <f>'All products and rates'!F62</f>
        <v>N/A</v>
      </c>
      <c r="D44" s="245" t="str">
        <f>'All products and rates'!G62</f>
        <v>non-OHSU</v>
      </c>
      <c r="E44" s="249" t="s">
        <v>6</v>
      </c>
      <c r="F44" s="256">
        <f>'All products and rates'!R62</f>
        <v>111.24</v>
      </c>
      <c r="G44" s="31"/>
      <c r="H44" s="31"/>
      <c r="I44" s="31"/>
    </row>
    <row r="45" spans="1:9" x14ac:dyDescent="0.45">
      <c r="A45" s="285" t="str">
        <f>HYPERLINK('All products and rates'!T63,'All products and rates'!A63)</f>
        <v>Marquam Plaza</v>
      </c>
      <c r="B45" s="839"/>
      <c r="C45" s="689">
        <f>'All products and rates'!F63</f>
        <v>9.5</v>
      </c>
      <c r="D45" s="690">
        <f>'All products and rates'!G63</f>
        <v>2</v>
      </c>
      <c r="E45" s="676">
        <f>'All products and rates'!H63</f>
        <v>9</v>
      </c>
      <c r="F45" s="258">
        <f>'All products and rates'!R63</f>
        <v>106.09</v>
      </c>
      <c r="G45" s="31"/>
      <c r="H45" s="31"/>
      <c r="I45" s="31"/>
    </row>
    <row r="46" spans="1:9" ht="23.25" x14ac:dyDescent="0.7">
      <c r="A46" s="4" t="s">
        <v>183</v>
      </c>
      <c r="B46" s="1"/>
      <c r="C46" s="1"/>
      <c r="D46" s="1"/>
      <c r="E46" s="89"/>
      <c r="F46" s="89"/>
      <c r="G46" s="89"/>
      <c r="H46" s="89"/>
      <c r="I46" s="89"/>
    </row>
    <row r="47" spans="1:9" x14ac:dyDescent="0.45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45">
      <c r="A48" s="202" t="s">
        <v>180</v>
      </c>
      <c r="B48" s="203" t="s">
        <v>47</v>
      </c>
      <c r="C48" s="204"/>
      <c r="D48" s="204"/>
      <c r="E48" s="274" t="str">
        <f>'All products and rates'!F71</f>
        <v>Rate and description</v>
      </c>
      <c r="F48" s="204"/>
      <c r="G48" s="204"/>
      <c r="H48" s="204"/>
      <c r="I48" s="204"/>
    </row>
    <row r="49" spans="1:9" x14ac:dyDescent="0.45">
      <c r="A49" s="285" t="str">
        <f>HYPERLINK('All products and rates'!T72,'All products and rates'!A72)</f>
        <v>Paystation Coupon Code</v>
      </c>
      <c r="B49" s="21" t="str">
        <f>'All products and rates'!B72</f>
        <v>Any available paystation areas.</v>
      </c>
      <c r="C49" s="21"/>
      <c r="D49" s="21"/>
      <c r="E49" s="832" t="str">
        <f>'All products and rates'!F72</f>
        <v>See Paystation rates above in Public.</v>
      </c>
      <c r="F49" s="832"/>
      <c r="G49" s="832"/>
      <c r="H49" s="832"/>
      <c r="I49" s="832"/>
    </row>
    <row r="50" spans="1:9" x14ac:dyDescent="0.45">
      <c r="A50" s="282" t="str">
        <f>HYPERLINK('All products and rates'!T73,'All products and rates'!A73)</f>
        <v>ParkMobile Guest Reservations</v>
      </c>
      <c r="B50" s="23" t="str">
        <f>'All products and rates'!B73</f>
        <v>Any available facilities on ParkMobile.</v>
      </c>
      <c r="C50" s="23"/>
      <c r="D50" s="23"/>
      <c r="E50" s="831" t="str">
        <f>'All products and rates'!F73</f>
        <v>See ParkMobile rates above in Public</v>
      </c>
      <c r="F50" s="831"/>
      <c r="G50" s="831"/>
      <c r="H50" s="831"/>
      <c r="I50" s="831"/>
    </row>
    <row r="51" spans="1:9" x14ac:dyDescent="0.45">
      <c r="A51" s="285" t="str">
        <f>HYPERLINK('All products and rates'!T74,'All products and rates'!A74)</f>
        <v>Department Zone Pass</v>
      </c>
      <c r="B51" s="21" t="str">
        <f>'All products and rates'!B74</f>
        <v>See the request form for valid facilities.</v>
      </c>
      <c r="C51" s="21"/>
      <c r="D51" s="21"/>
      <c r="E51" s="832" t="str">
        <f>'All products and rates'!F74</f>
        <v>$165 per pay period</v>
      </c>
      <c r="F51" s="832"/>
      <c r="G51" s="832"/>
      <c r="H51" s="832"/>
      <c r="I51" s="832"/>
    </row>
    <row r="52" spans="1:9" x14ac:dyDescent="0.45">
      <c r="A52" s="282" t="str">
        <f>HYPERLINK('All products and rates'!T75,'All products and rates'!A75)</f>
        <v>Department Parking Space</v>
      </c>
      <c r="B52" s="23" t="str">
        <f>'All products and rates'!B75</f>
        <v>Department reserved parking stall.</v>
      </c>
      <c r="C52" s="23"/>
      <c r="D52" s="23"/>
      <c r="E52" s="831" t="str">
        <f>'All products and rates'!F75</f>
        <v>$230.42 per pay period</v>
      </c>
      <c r="F52" s="831"/>
      <c r="G52" s="831"/>
      <c r="H52" s="831"/>
      <c r="I52" s="831"/>
    </row>
    <row r="53" spans="1:9" ht="15" customHeight="1" x14ac:dyDescent="0.45">
      <c r="A53" s="285" t="str">
        <f>HYPERLINK('All products and rates'!T76,'All products and rates'!A76)</f>
        <v>Priority</v>
      </c>
      <c r="B53" s="21" t="str">
        <f>'All products and rates'!B76</f>
        <v>Assigned facility. Location subject to availability.</v>
      </c>
      <c r="C53" s="21"/>
      <c r="D53" s="21"/>
      <c r="E53" s="832" t="str">
        <f>'All products and rates'!F76</f>
        <v>$55.33 priority fee per pay period + permit cost. See Restricted rates.</v>
      </c>
      <c r="F53" s="832"/>
      <c r="G53" s="832"/>
      <c r="H53" s="832"/>
      <c r="I53" s="832"/>
    </row>
  </sheetData>
  <sheetProtection sort="0" autoFilter="0"/>
  <mergeCells count="13">
    <mergeCell ref="E52:I52"/>
    <mergeCell ref="E53:I53"/>
    <mergeCell ref="D11:E11"/>
    <mergeCell ref="A1:I1"/>
    <mergeCell ref="A2:I2"/>
    <mergeCell ref="E49:I49"/>
    <mergeCell ref="E50:I50"/>
    <mergeCell ref="E51:I51"/>
    <mergeCell ref="B16:B31"/>
    <mergeCell ref="B32:B42"/>
    <mergeCell ref="B43:B45"/>
    <mergeCell ref="D12:E12"/>
    <mergeCell ref="D13:E13"/>
  </mergeCells>
  <conditionalFormatting sqref="C15:F45">
    <cfRule type="containsText" dxfId="21" priority="2" operator="containsText" text="N/A">
      <formula>NOT(ISERROR(SEARCH("N/A",C15)))</formula>
    </cfRule>
  </conditionalFormatting>
  <hyperlinks>
    <hyperlink ref="A6" r:id="rId1" xr:uid="{00000000-0004-0000-0C00-000000000000}"/>
    <hyperlink ref="A7" r:id="rId2" xr:uid="{00000000-0004-0000-0C00-000001000000}"/>
    <hyperlink ref="A5" r:id="rId3" display="C-Tran Express" xr:uid="{00000000-0004-0000-0C00-000002000000}"/>
    <hyperlink ref="A8" r:id="rId4" display="TriMet Universal" xr:uid="{00000000-0004-0000-0C00-000003000000}"/>
    <hyperlink ref="A9" r:id="rId5" display="TriMet: Medical Assistant" xr:uid="{00000000-0004-0000-0C00-000004000000}"/>
    <hyperlink ref="A10" r:id="rId6" display="TriMet: ONA new hire" xr:uid="{00000000-0004-0000-0C00-000005000000}"/>
    <hyperlink ref="B5" r:id="rId7" xr:uid="{00000000-0004-0000-0C00-000006000000}"/>
    <hyperlink ref="B7" r:id="rId8" xr:uid="{00000000-0004-0000-0C00-000007000000}"/>
    <hyperlink ref="B9" r:id="rId9" xr:uid="{00000000-0004-0000-0C00-000008000000}"/>
    <hyperlink ref="B8" r:id="rId10" xr:uid="{00000000-0004-0000-0C00-000009000000}"/>
    <hyperlink ref="B10" r:id="rId11" xr:uid="{00000000-0004-0000-0C00-00000A000000}"/>
    <hyperlink ref="B6" r:id="rId12" xr:uid="{00000000-0004-0000-0C00-00000B000000}"/>
  </hyperlinks>
  <pageMargins left="0.25" right="0.25" top="0.75" bottom="0.75" header="0.3" footer="0.3"/>
  <pageSetup scale="62" orientation="landscape" horizontalDpi="300" verticalDpi="300" r:id="rId1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80"/>
  <sheetViews>
    <sheetView topLeftCell="E1" zoomScale="90" zoomScaleNormal="90" zoomScaleSheetLayoutView="120" workbookViewId="0">
      <selection activeCell="T2" sqref="T1:T1048576"/>
    </sheetView>
  </sheetViews>
  <sheetFormatPr defaultRowHeight="14.25" x14ac:dyDescent="0.45"/>
  <cols>
    <col min="1" max="1" width="31.86328125" customWidth="1"/>
    <col min="2" max="2" width="19.73046875" customWidth="1"/>
    <col min="3" max="3" width="7.59765625" customWidth="1"/>
    <col min="4" max="4" width="17.3984375" customWidth="1"/>
    <col min="5" max="5" width="27.1328125" customWidth="1"/>
    <col min="6" max="6" width="9.265625" customWidth="1"/>
    <col min="7" max="7" width="6.265625" customWidth="1"/>
    <col min="8" max="8" width="10.3984375" customWidth="1"/>
    <col min="9" max="9" width="7.86328125" customWidth="1"/>
    <col min="10" max="13" width="7.73046875" customWidth="1"/>
    <col min="14" max="14" width="8.59765625" customWidth="1"/>
    <col min="15" max="15" width="8" customWidth="1"/>
    <col min="16" max="17" width="6.1328125" customWidth="1"/>
    <col min="18" max="18" width="8.1328125" customWidth="1"/>
    <col min="19" max="19" width="7.3984375" customWidth="1"/>
    <col min="20" max="20" width="68.86328125" style="135" hidden="1" customWidth="1"/>
  </cols>
  <sheetData>
    <row r="1" spans="1:20" ht="29.25" customHeight="1" x14ac:dyDescent="1">
      <c r="A1" s="846" t="s">
        <v>207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  <c r="S1" s="846"/>
      <c r="T1" s="846"/>
    </row>
    <row r="2" spans="1:20" ht="18" x14ac:dyDescent="0.55000000000000004">
      <c r="A2" s="19" t="s">
        <v>299</v>
      </c>
      <c r="E2" s="17" t="s">
        <v>269</v>
      </c>
    </row>
    <row r="3" spans="1:20" x14ac:dyDescent="0.45">
      <c r="A3" t="s">
        <v>263</v>
      </c>
      <c r="E3" t="s">
        <v>209</v>
      </c>
    </row>
    <row r="4" spans="1:20" x14ac:dyDescent="0.45">
      <c r="A4" t="s">
        <v>108</v>
      </c>
      <c r="D4" s="17"/>
      <c r="E4" s="17" t="s">
        <v>109</v>
      </c>
      <c r="F4" s="17"/>
    </row>
    <row r="5" spans="1:20" ht="23.25" x14ac:dyDescent="0.7">
      <c r="A5" s="7" t="s">
        <v>96</v>
      </c>
      <c r="B5" s="155" t="s">
        <v>70</v>
      </c>
      <c r="C5" s="155"/>
      <c r="D5" s="155" t="s">
        <v>71</v>
      </c>
      <c r="E5" s="155"/>
      <c r="F5" s="155"/>
      <c r="G5" s="155" t="s">
        <v>72</v>
      </c>
      <c r="H5" s="155"/>
      <c r="I5" s="155" t="s">
        <v>73</v>
      </c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36" t="s">
        <v>135</v>
      </c>
    </row>
    <row r="6" spans="1:20" x14ac:dyDescent="0.45">
      <c r="A6" s="54" t="s">
        <v>276</v>
      </c>
      <c r="B6" s="268" t="s">
        <v>93</v>
      </c>
      <c r="C6" s="156"/>
      <c r="D6" s="156" t="s">
        <v>95</v>
      </c>
      <c r="E6" s="156"/>
      <c r="F6" s="156"/>
      <c r="G6" s="156" t="s">
        <v>77</v>
      </c>
      <c r="H6" s="156"/>
      <c r="I6" s="156" t="s">
        <v>78</v>
      </c>
      <c r="J6" s="156"/>
      <c r="K6" s="156"/>
      <c r="L6" s="156"/>
      <c r="M6" s="156"/>
      <c r="N6" s="156"/>
      <c r="O6" s="156"/>
      <c r="P6" s="156"/>
      <c r="Q6" s="156"/>
      <c r="R6" s="315"/>
      <c r="S6" s="416"/>
      <c r="T6" s="369" t="s">
        <v>152</v>
      </c>
    </row>
    <row r="7" spans="1:20" x14ac:dyDescent="0.45">
      <c r="A7" s="302" t="s">
        <v>277</v>
      </c>
      <c r="B7" s="303" t="s">
        <v>74</v>
      </c>
      <c r="C7" s="304"/>
      <c r="D7" s="157" t="s">
        <v>278</v>
      </c>
      <c r="E7" s="157"/>
      <c r="F7" s="157"/>
      <c r="G7" s="304" t="s">
        <v>75</v>
      </c>
      <c r="H7" s="304"/>
      <c r="I7" s="157" t="s">
        <v>268</v>
      </c>
      <c r="J7" s="157"/>
      <c r="K7" s="157"/>
      <c r="L7" s="157"/>
      <c r="M7" s="157"/>
      <c r="N7" s="157"/>
      <c r="O7" s="157"/>
      <c r="P7" s="157"/>
      <c r="Q7" s="157"/>
      <c r="R7" s="304"/>
      <c r="S7" s="417"/>
      <c r="T7" s="269" t="s">
        <v>340</v>
      </c>
    </row>
    <row r="8" spans="1:20" x14ac:dyDescent="0.45">
      <c r="A8" s="56" t="s">
        <v>279</v>
      </c>
      <c r="B8" s="270" t="s">
        <v>79</v>
      </c>
      <c r="C8" s="158"/>
      <c r="D8" s="158" t="s">
        <v>300</v>
      </c>
      <c r="E8" s="158"/>
      <c r="F8" s="158"/>
      <c r="G8" s="158" t="s">
        <v>81</v>
      </c>
      <c r="H8" s="158"/>
      <c r="I8" s="158" t="s">
        <v>280</v>
      </c>
      <c r="J8" s="158"/>
      <c r="K8" s="158"/>
      <c r="L8" s="158"/>
      <c r="M8" s="158"/>
      <c r="N8" s="158"/>
      <c r="O8" s="158"/>
      <c r="P8" s="158"/>
      <c r="Q8" s="158"/>
      <c r="R8" s="158"/>
      <c r="S8" s="418"/>
      <c r="T8" s="306" t="s">
        <v>341</v>
      </c>
    </row>
    <row r="9" spans="1:20" x14ac:dyDescent="0.45">
      <c r="A9" s="55" t="s">
        <v>281</v>
      </c>
      <c r="B9" s="269" t="s">
        <v>79</v>
      </c>
      <c r="C9" s="157"/>
      <c r="D9" s="157" t="s">
        <v>266</v>
      </c>
      <c r="E9" s="157"/>
      <c r="F9" s="157"/>
      <c r="G9" s="157" t="s">
        <v>81</v>
      </c>
      <c r="H9" s="157"/>
      <c r="I9" s="157" t="s">
        <v>301</v>
      </c>
      <c r="J9" s="157"/>
      <c r="K9" s="157"/>
      <c r="L9" s="157"/>
      <c r="M9" s="157"/>
      <c r="N9" s="157"/>
      <c r="O9" s="157"/>
      <c r="P9" s="157"/>
      <c r="Q9" s="157"/>
      <c r="R9" s="157"/>
      <c r="S9" s="419"/>
      <c r="T9" s="269" t="s">
        <v>341</v>
      </c>
    </row>
    <row r="10" spans="1:20" x14ac:dyDescent="0.45">
      <c r="A10" s="305" t="s">
        <v>282</v>
      </c>
      <c r="B10" s="306" t="s">
        <v>93</v>
      </c>
      <c r="C10" s="158"/>
      <c r="D10" s="158" t="s">
        <v>283</v>
      </c>
      <c r="E10" s="158"/>
      <c r="F10" s="158"/>
      <c r="G10" s="158" t="s">
        <v>80</v>
      </c>
      <c r="H10" s="158"/>
      <c r="I10" s="158" t="s">
        <v>114</v>
      </c>
      <c r="J10" s="158"/>
      <c r="K10" s="158"/>
      <c r="L10" s="158"/>
      <c r="M10" s="158"/>
      <c r="N10" s="158"/>
      <c r="O10" s="158"/>
      <c r="P10" s="158"/>
      <c r="Q10" s="158"/>
      <c r="R10" s="158"/>
      <c r="S10" s="418"/>
      <c r="T10" s="306" t="s">
        <v>341</v>
      </c>
    </row>
    <row r="11" spans="1:20" x14ac:dyDescent="0.45">
      <c r="A11" s="307" t="s">
        <v>284</v>
      </c>
      <c r="B11" s="308" t="s">
        <v>93</v>
      </c>
      <c r="C11" s="309"/>
      <c r="D11" s="309" t="s">
        <v>285</v>
      </c>
      <c r="E11" s="309"/>
      <c r="F11" s="309"/>
      <c r="G11" s="309" t="s">
        <v>80</v>
      </c>
      <c r="H11" s="309"/>
      <c r="I11" s="309" t="s">
        <v>115</v>
      </c>
      <c r="J11" s="309"/>
      <c r="K11" s="309"/>
      <c r="L11" s="309"/>
      <c r="M11" s="309"/>
      <c r="N11" s="309"/>
      <c r="O11" s="309"/>
      <c r="P11" s="309"/>
      <c r="Q11" s="309"/>
      <c r="R11" s="157"/>
      <c r="S11" s="419"/>
      <c r="T11" s="269" t="s">
        <v>341</v>
      </c>
    </row>
    <row r="12" spans="1:20" x14ac:dyDescent="0.45">
      <c r="A12" s="56" t="s">
        <v>286</v>
      </c>
      <c r="B12" s="270" t="s">
        <v>94</v>
      </c>
      <c r="C12" s="158"/>
      <c r="D12" s="158" t="s">
        <v>287</v>
      </c>
      <c r="E12" s="158"/>
      <c r="F12" s="158"/>
      <c r="G12" s="158" t="s">
        <v>80</v>
      </c>
      <c r="H12" s="158"/>
      <c r="I12" s="158" t="s">
        <v>113</v>
      </c>
      <c r="J12" s="158"/>
      <c r="K12" s="158"/>
      <c r="L12" s="158"/>
      <c r="M12" s="158"/>
      <c r="N12" s="158"/>
      <c r="O12" s="158"/>
      <c r="P12" s="158"/>
      <c r="Q12" s="158"/>
      <c r="R12" s="158"/>
      <c r="S12" s="418"/>
      <c r="T12" s="306" t="s">
        <v>341</v>
      </c>
    </row>
    <row r="13" spans="1:20" x14ac:dyDescent="0.45">
      <c r="A13" s="310" t="s">
        <v>288</v>
      </c>
      <c r="B13" s="311" t="s">
        <v>94</v>
      </c>
      <c r="C13" s="312"/>
      <c r="D13" s="312" t="s">
        <v>289</v>
      </c>
      <c r="E13" s="312"/>
      <c r="F13" s="312"/>
      <c r="G13" s="312" t="s">
        <v>80</v>
      </c>
      <c r="H13" s="312"/>
      <c r="I13" s="312" t="s">
        <v>324</v>
      </c>
      <c r="J13" s="312"/>
      <c r="K13" s="312"/>
      <c r="L13" s="312"/>
      <c r="M13" s="312"/>
      <c r="N13" s="312"/>
      <c r="O13" s="312"/>
      <c r="P13" s="312"/>
      <c r="Q13" s="312"/>
      <c r="R13" s="157"/>
      <c r="S13" s="419"/>
      <c r="T13" s="269" t="s">
        <v>341</v>
      </c>
    </row>
    <row r="14" spans="1:20" ht="23.25" x14ac:dyDescent="0.7">
      <c r="A14" s="6" t="s">
        <v>98</v>
      </c>
      <c r="B14" s="159" t="s">
        <v>70</v>
      </c>
      <c r="C14" s="159"/>
      <c r="D14" s="159" t="s">
        <v>71</v>
      </c>
      <c r="E14" s="159"/>
      <c r="F14" s="159"/>
      <c r="G14" s="159" t="s">
        <v>72</v>
      </c>
      <c r="H14" s="159"/>
      <c r="I14" s="313" t="s">
        <v>73</v>
      </c>
      <c r="J14" s="313"/>
      <c r="K14" s="313"/>
      <c r="L14" s="313"/>
      <c r="M14" s="313"/>
      <c r="N14" s="313"/>
      <c r="O14" s="313"/>
      <c r="P14" s="313"/>
      <c r="Q14" s="313"/>
      <c r="R14" s="159"/>
      <c r="S14" s="420"/>
      <c r="T14" s="271" t="s">
        <v>135</v>
      </c>
    </row>
    <row r="15" spans="1:20" x14ac:dyDescent="0.45">
      <c r="A15" s="302" t="s">
        <v>277</v>
      </c>
      <c r="B15" s="303" t="s">
        <v>74</v>
      </c>
      <c r="C15" s="314"/>
      <c r="D15" s="314" t="s">
        <v>290</v>
      </c>
      <c r="E15" s="314"/>
      <c r="F15" s="314"/>
      <c r="G15" s="304" t="s">
        <v>75</v>
      </c>
      <c r="H15" s="304"/>
      <c r="I15" s="157" t="s">
        <v>268</v>
      </c>
      <c r="J15" s="157"/>
      <c r="K15" s="157"/>
      <c r="L15" s="157"/>
      <c r="M15" s="157"/>
      <c r="N15" s="157"/>
      <c r="O15" s="157"/>
      <c r="P15" s="157"/>
      <c r="Q15" s="157"/>
      <c r="R15" s="157"/>
      <c r="S15" s="419"/>
      <c r="T15" s="269" t="s">
        <v>340</v>
      </c>
    </row>
    <row r="16" spans="1:20" x14ac:dyDescent="0.45">
      <c r="A16" s="57" t="s">
        <v>272</v>
      </c>
      <c r="B16" s="266" t="s">
        <v>83</v>
      </c>
      <c r="C16" s="160"/>
      <c r="D16" s="160" t="s">
        <v>267</v>
      </c>
      <c r="E16" s="160"/>
      <c r="F16" s="160"/>
      <c r="G16" s="160" t="s">
        <v>81</v>
      </c>
      <c r="H16" s="160"/>
      <c r="I16" s="315" t="s">
        <v>87</v>
      </c>
      <c r="J16" s="315"/>
      <c r="K16" s="315"/>
      <c r="L16" s="315"/>
      <c r="M16" s="315"/>
      <c r="N16" s="315"/>
      <c r="O16" s="315"/>
      <c r="P16" s="315"/>
      <c r="Q16" s="315"/>
      <c r="R16" s="160"/>
      <c r="S16" s="421"/>
      <c r="T16" s="267" t="s">
        <v>342</v>
      </c>
    </row>
    <row r="17" spans="1:20" x14ac:dyDescent="0.45">
      <c r="A17" s="58" t="s">
        <v>44</v>
      </c>
      <c r="B17" s="180" t="s">
        <v>76</v>
      </c>
      <c r="C17" s="161"/>
      <c r="D17" s="161" t="s">
        <v>257</v>
      </c>
      <c r="E17" s="161" t="s">
        <v>256</v>
      </c>
      <c r="F17" s="161"/>
      <c r="G17" s="161" t="s">
        <v>255</v>
      </c>
      <c r="H17" s="161"/>
      <c r="I17" s="161" t="s">
        <v>258</v>
      </c>
      <c r="J17" s="161"/>
      <c r="K17" s="161"/>
      <c r="L17" s="161"/>
      <c r="M17" s="161"/>
      <c r="N17" s="161"/>
      <c r="O17" s="161"/>
      <c r="P17" s="161"/>
      <c r="Q17" s="161"/>
      <c r="R17" s="161"/>
      <c r="S17" s="422"/>
      <c r="T17" s="180" t="s">
        <v>342</v>
      </c>
    </row>
    <row r="18" spans="1:20" x14ac:dyDescent="0.45">
      <c r="A18" s="59" t="s">
        <v>45</v>
      </c>
      <c r="B18" s="266" t="s">
        <v>83</v>
      </c>
      <c r="C18" s="162"/>
      <c r="D18" s="162" t="s">
        <v>82</v>
      </c>
      <c r="E18" s="162"/>
      <c r="F18" s="162"/>
      <c r="G18" s="162" t="s">
        <v>81</v>
      </c>
      <c r="H18" s="162"/>
      <c r="I18" s="162" t="s">
        <v>84</v>
      </c>
      <c r="J18" s="162"/>
      <c r="K18" s="162"/>
      <c r="L18" s="162"/>
      <c r="M18" s="162"/>
      <c r="N18" s="162"/>
      <c r="O18" s="162"/>
      <c r="P18" s="162"/>
      <c r="Q18" s="162"/>
      <c r="R18" s="162"/>
      <c r="S18" s="423"/>
      <c r="T18" s="267" t="s">
        <v>342</v>
      </c>
    </row>
    <row r="19" spans="1:20" x14ac:dyDescent="0.45">
      <c r="A19" s="58" t="s">
        <v>270</v>
      </c>
      <c r="B19" s="316" t="s">
        <v>83</v>
      </c>
      <c r="C19" s="161"/>
      <c r="D19" s="161" t="s">
        <v>291</v>
      </c>
      <c r="E19" s="161"/>
      <c r="F19" s="161"/>
      <c r="G19" s="161" t="s">
        <v>81</v>
      </c>
      <c r="H19" s="161"/>
      <c r="I19" s="161" t="s">
        <v>273</v>
      </c>
      <c r="J19" s="161"/>
      <c r="K19" s="161"/>
      <c r="L19" s="161"/>
      <c r="M19" s="161"/>
      <c r="N19" s="161"/>
      <c r="O19" s="161"/>
      <c r="P19" s="161"/>
      <c r="Q19" s="161"/>
      <c r="R19" s="161"/>
      <c r="S19" s="422"/>
      <c r="T19" s="272" t="s">
        <v>342</v>
      </c>
    </row>
    <row r="20" spans="1:20" x14ac:dyDescent="0.45">
      <c r="A20" s="59" t="s">
        <v>302</v>
      </c>
      <c r="B20" s="266" t="s">
        <v>83</v>
      </c>
      <c r="C20" s="162"/>
      <c r="D20" s="162" t="s">
        <v>275</v>
      </c>
      <c r="E20" s="162"/>
      <c r="F20" s="162"/>
      <c r="G20" s="162" t="s">
        <v>81</v>
      </c>
      <c r="H20" s="162"/>
      <c r="I20" s="162" t="s">
        <v>273</v>
      </c>
      <c r="J20" s="162"/>
      <c r="K20" s="162"/>
      <c r="L20" s="162"/>
      <c r="M20" s="162"/>
      <c r="N20" s="162"/>
      <c r="O20" s="162"/>
      <c r="P20" s="162"/>
      <c r="Q20" s="162"/>
      <c r="R20" s="162"/>
      <c r="S20" s="423"/>
      <c r="T20" s="267" t="s">
        <v>342</v>
      </c>
    </row>
    <row r="21" spans="1:20" x14ac:dyDescent="0.45">
      <c r="A21" s="60" t="s">
        <v>271</v>
      </c>
      <c r="B21" s="316" t="s">
        <v>83</v>
      </c>
      <c r="C21" s="163"/>
      <c r="D21" s="163" t="s">
        <v>91</v>
      </c>
      <c r="E21" s="163"/>
      <c r="F21" s="163"/>
      <c r="G21" s="163" t="s">
        <v>85</v>
      </c>
      <c r="H21" s="163"/>
      <c r="I21" s="163" t="s">
        <v>86</v>
      </c>
      <c r="J21" s="163"/>
      <c r="K21" s="163"/>
      <c r="L21" s="163"/>
      <c r="M21" s="163"/>
      <c r="N21" s="163"/>
      <c r="O21" s="163"/>
      <c r="P21" s="163"/>
      <c r="Q21" s="163"/>
      <c r="R21" s="163"/>
      <c r="S21" s="424"/>
      <c r="T21" s="272" t="s">
        <v>342</v>
      </c>
    </row>
    <row r="22" spans="1:20" ht="23.25" x14ac:dyDescent="0.7">
      <c r="A22" s="5" t="s">
        <v>97</v>
      </c>
      <c r="B22" s="164" t="s">
        <v>70</v>
      </c>
      <c r="C22" s="164"/>
      <c r="D22" s="164" t="s">
        <v>71</v>
      </c>
      <c r="E22" s="164"/>
      <c r="F22" s="164"/>
      <c r="G22" s="164" t="s">
        <v>72</v>
      </c>
      <c r="H22" s="164"/>
      <c r="I22" s="164" t="s">
        <v>73</v>
      </c>
      <c r="J22" s="164"/>
      <c r="K22" s="164"/>
      <c r="L22" s="164"/>
      <c r="M22" s="164"/>
      <c r="N22" s="164"/>
      <c r="O22" s="164"/>
      <c r="P22" s="164"/>
      <c r="Q22" s="164"/>
      <c r="R22" s="164"/>
      <c r="S22" s="425"/>
      <c r="T22" s="273" t="s">
        <v>135</v>
      </c>
    </row>
    <row r="23" spans="1:20" x14ac:dyDescent="0.45">
      <c r="A23" s="401" t="s">
        <v>337</v>
      </c>
      <c r="B23" s="316" t="s">
        <v>336</v>
      </c>
      <c r="C23" s="314"/>
      <c r="D23" s="314" t="s">
        <v>338</v>
      </c>
      <c r="E23" s="314"/>
      <c r="F23" s="314"/>
      <c r="G23" s="314" t="s">
        <v>90</v>
      </c>
      <c r="H23" s="314"/>
      <c r="I23" s="314" t="s">
        <v>339</v>
      </c>
      <c r="J23" s="314"/>
      <c r="K23" s="314"/>
      <c r="L23" s="314"/>
      <c r="M23" s="314"/>
      <c r="N23" s="314"/>
      <c r="O23" s="314"/>
      <c r="P23" s="314"/>
      <c r="Q23" s="314"/>
      <c r="R23" s="314"/>
      <c r="S23" s="611"/>
      <c r="T23" s="272" t="s">
        <v>343</v>
      </c>
    </row>
    <row r="24" spans="1:20" x14ac:dyDescent="0.45">
      <c r="A24" s="57" t="s">
        <v>46</v>
      </c>
      <c r="B24" s="317" t="s">
        <v>74</v>
      </c>
      <c r="C24" s="160"/>
      <c r="D24" s="165" t="s">
        <v>325</v>
      </c>
      <c r="E24" s="160"/>
      <c r="F24" s="160"/>
      <c r="G24" s="318" t="s">
        <v>205</v>
      </c>
      <c r="H24" s="160"/>
      <c r="I24" s="160" t="s">
        <v>231</v>
      </c>
      <c r="J24" s="160"/>
      <c r="K24" s="160"/>
      <c r="L24" s="160"/>
      <c r="M24" s="160"/>
      <c r="N24" s="160"/>
      <c r="O24" s="160"/>
      <c r="P24" s="160"/>
      <c r="Q24" s="160"/>
      <c r="R24" s="160"/>
      <c r="S24" s="421"/>
      <c r="T24" s="266" t="s">
        <v>344</v>
      </c>
    </row>
    <row r="25" spans="1:20" x14ac:dyDescent="0.45">
      <c r="A25" s="58" t="s">
        <v>92</v>
      </c>
      <c r="B25" s="180" t="s">
        <v>88</v>
      </c>
      <c r="C25" s="161"/>
      <c r="D25" s="161" t="s">
        <v>89</v>
      </c>
      <c r="E25" s="161"/>
      <c r="F25" s="161"/>
      <c r="G25" s="161" t="s">
        <v>90</v>
      </c>
      <c r="H25" s="161"/>
      <c r="I25" s="161" t="s">
        <v>206</v>
      </c>
      <c r="J25" s="161"/>
      <c r="K25" s="161"/>
      <c r="L25" s="161"/>
      <c r="M25" s="161"/>
      <c r="N25" s="161"/>
      <c r="O25" s="161"/>
      <c r="P25" s="161"/>
      <c r="Q25" s="161"/>
      <c r="R25" s="161"/>
      <c r="S25" s="422"/>
      <c r="T25" s="180" t="s">
        <v>345</v>
      </c>
    </row>
    <row r="26" spans="1:20" ht="22.5" customHeight="1" x14ac:dyDescent="0.7">
      <c r="A26" s="4" t="s">
        <v>182</v>
      </c>
      <c r="B26" s="166"/>
      <c r="C26" s="166"/>
      <c r="D26" s="166"/>
      <c r="E26" s="167" t="s">
        <v>232</v>
      </c>
      <c r="F26" s="168" t="s">
        <v>233</v>
      </c>
      <c r="G26" s="166"/>
      <c r="H26" s="169"/>
      <c r="I26" s="166" t="s">
        <v>224</v>
      </c>
      <c r="J26" s="166"/>
      <c r="K26" s="166"/>
      <c r="L26" s="166"/>
      <c r="M26" s="166"/>
      <c r="N26" s="166"/>
      <c r="O26" s="166"/>
      <c r="P26" s="168" t="s">
        <v>103</v>
      </c>
      <c r="Q26" s="169"/>
      <c r="R26" s="166" t="s">
        <v>100</v>
      </c>
      <c r="S26" s="166"/>
      <c r="T26" s="3" t="s">
        <v>135</v>
      </c>
    </row>
    <row r="27" spans="1:20" ht="32.25" customHeight="1" x14ac:dyDescent="0.45">
      <c r="A27" s="856" t="s">
        <v>358</v>
      </c>
      <c r="B27" s="856"/>
      <c r="C27" s="857">
        <f>SUM(S33*26)</f>
        <v>3213.6</v>
      </c>
      <c r="D27" s="858"/>
      <c r="E27" s="171"/>
      <c r="F27" s="172" t="s">
        <v>106</v>
      </c>
      <c r="G27" s="172" t="s">
        <v>101</v>
      </c>
      <c r="H27" s="173"/>
      <c r="I27" s="174" t="s">
        <v>309</v>
      </c>
      <c r="J27" s="174" t="s">
        <v>311</v>
      </c>
      <c r="K27" s="174" t="s">
        <v>312</v>
      </c>
      <c r="L27" s="174" t="s">
        <v>313</v>
      </c>
      <c r="M27" s="174" t="s">
        <v>314</v>
      </c>
      <c r="N27" s="174" t="s">
        <v>315</v>
      </c>
      <c r="O27" s="174" t="s">
        <v>310</v>
      </c>
      <c r="P27" s="847" t="s">
        <v>0</v>
      </c>
      <c r="Q27" s="848"/>
      <c r="R27" s="170" t="s">
        <v>197</v>
      </c>
      <c r="S27" s="175"/>
      <c r="T27" s="175"/>
    </row>
    <row r="28" spans="1:20" s="133" customFormat="1" ht="30.75" customHeight="1" thickBot="1" x14ac:dyDescent="0.5">
      <c r="A28" s="198" t="s">
        <v>2</v>
      </c>
      <c r="B28" s="197" t="s">
        <v>1</v>
      </c>
      <c r="C28" s="197" t="s">
        <v>99</v>
      </c>
      <c r="D28" s="197" t="s">
        <v>47</v>
      </c>
      <c r="E28" s="199" t="s">
        <v>203</v>
      </c>
      <c r="F28" s="196" t="s">
        <v>105</v>
      </c>
      <c r="G28" s="199" t="s">
        <v>104</v>
      </c>
      <c r="H28" s="196" t="s">
        <v>204</v>
      </c>
      <c r="I28" s="196" t="s">
        <v>48</v>
      </c>
      <c r="J28" s="197" t="s">
        <v>49</v>
      </c>
      <c r="K28" s="197" t="s">
        <v>50</v>
      </c>
      <c r="L28" s="197" t="s">
        <v>51</v>
      </c>
      <c r="M28" s="197" t="s">
        <v>52</v>
      </c>
      <c r="N28" s="197" t="s">
        <v>53</v>
      </c>
      <c r="O28" s="197" t="s">
        <v>54</v>
      </c>
      <c r="P28" s="196" t="s">
        <v>3</v>
      </c>
      <c r="Q28" s="199" t="s">
        <v>4</v>
      </c>
      <c r="R28" s="426" t="s">
        <v>322</v>
      </c>
      <c r="S28" s="426" t="s">
        <v>323</v>
      </c>
      <c r="T28" s="380" t="s">
        <v>215</v>
      </c>
    </row>
    <row r="29" spans="1:20" ht="18" customHeight="1" thickTop="1" x14ac:dyDescent="0.45">
      <c r="A29" s="322" t="s">
        <v>42</v>
      </c>
      <c r="B29" s="323" t="s">
        <v>111</v>
      </c>
      <c r="C29" s="324" t="s">
        <v>55</v>
      </c>
      <c r="D29" s="324" t="s">
        <v>67</v>
      </c>
      <c r="E29" s="324" t="s">
        <v>6</v>
      </c>
      <c r="F29" s="384" t="s">
        <v>32</v>
      </c>
      <c r="G29" s="385" t="s">
        <v>6</v>
      </c>
      <c r="H29" s="384" t="s">
        <v>32</v>
      </c>
      <c r="I29" s="386" t="s">
        <v>32</v>
      </c>
      <c r="J29" s="386" t="s">
        <v>32</v>
      </c>
      <c r="K29" s="386" t="s">
        <v>32</v>
      </c>
      <c r="L29" s="386" t="s">
        <v>32</v>
      </c>
      <c r="M29" s="386" t="s">
        <v>32</v>
      </c>
      <c r="N29" s="386" t="s">
        <v>32</v>
      </c>
      <c r="O29" s="386" t="s">
        <v>32</v>
      </c>
      <c r="P29" s="385" t="s">
        <v>6</v>
      </c>
      <c r="Q29" s="385" t="s">
        <v>6</v>
      </c>
      <c r="R29" s="386" t="s">
        <v>32</v>
      </c>
      <c r="S29" s="386" t="s">
        <v>32</v>
      </c>
      <c r="T29" s="325" t="s">
        <v>346</v>
      </c>
    </row>
    <row r="30" spans="1:20" ht="15" x14ac:dyDescent="0.45">
      <c r="A30" s="319" t="s">
        <v>11</v>
      </c>
      <c r="B30" s="621" t="s">
        <v>303</v>
      </c>
      <c r="C30" s="320" t="s">
        <v>292</v>
      </c>
      <c r="D30" s="321" t="s">
        <v>292</v>
      </c>
      <c r="E30" s="183" t="s">
        <v>6</v>
      </c>
      <c r="F30" s="187" t="s">
        <v>6</v>
      </c>
      <c r="G30" s="187" t="s">
        <v>6</v>
      </c>
      <c r="H30" s="187" t="s">
        <v>6</v>
      </c>
      <c r="I30" s="387">
        <v>3</v>
      </c>
      <c r="J30" s="387">
        <v>3</v>
      </c>
      <c r="K30" s="387">
        <v>3</v>
      </c>
      <c r="L30" s="387">
        <v>3</v>
      </c>
      <c r="M30" s="387">
        <v>4</v>
      </c>
      <c r="N30" s="387">
        <v>4</v>
      </c>
      <c r="O30" s="387">
        <v>4</v>
      </c>
      <c r="P30" s="433" t="s">
        <v>6</v>
      </c>
      <c r="Q30" s="433" t="s">
        <v>6</v>
      </c>
      <c r="R30" s="427" t="s">
        <v>6</v>
      </c>
      <c r="S30" s="427" t="s">
        <v>6</v>
      </c>
      <c r="T30" s="381" t="s">
        <v>304</v>
      </c>
    </row>
    <row r="31" spans="1:20" x14ac:dyDescent="0.45">
      <c r="A31" s="181" t="s">
        <v>12</v>
      </c>
      <c r="B31" s="849" t="s">
        <v>10</v>
      </c>
      <c r="C31" s="182" t="s">
        <v>58</v>
      </c>
      <c r="D31" s="182" t="s">
        <v>59</v>
      </c>
      <c r="E31" s="182" t="s">
        <v>14</v>
      </c>
      <c r="F31" s="183" t="s">
        <v>6</v>
      </c>
      <c r="G31" s="183" t="s">
        <v>6</v>
      </c>
      <c r="H31" s="183" t="s">
        <v>6</v>
      </c>
      <c r="I31" s="184" t="s">
        <v>13</v>
      </c>
      <c r="J31" s="184" t="s">
        <v>60</v>
      </c>
      <c r="K31" s="184" t="s">
        <v>61</v>
      </c>
      <c r="L31" s="184" t="s">
        <v>62</v>
      </c>
      <c r="M31" s="184" t="s">
        <v>63</v>
      </c>
      <c r="N31" s="184">
        <v>13.5</v>
      </c>
      <c r="O31" s="184">
        <v>14.5</v>
      </c>
      <c r="P31" s="183" t="s">
        <v>6</v>
      </c>
      <c r="Q31" s="183" t="s">
        <v>6</v>
      </c>
      <c r="R31" s="428">
        <v>106.09</v>
      </c>
      <c r="S31" s="428">
        <v>123.6</v>
      </c>
      <c r="T31" s="261" t="s">
        <v>136</v>
      </c>
    </row>
    <row r="32" spans="1:20" x14ac:dyDescent="0.45">
      <c r="A32" s="185" t="s">
        <v>14</v>
      </c>
      <c r="B32" s="850"/>
      <c r="C32" s="186" t="s">
        <v>58</v>
      </c>
      <c r="D32" s="186" t="s">
        <v>15</v>
      </c>
      <c r="E32" s="186" t="s">
        <v>193</v>
      </c>
      <c r="F32" s="187" t="s">
        <v>6</v>
      </c>
      <c r="G32" s="187" t="s">
        <v>6</v>
      </c>
      <c r="H32" s="187" t="s">
        <v>6</v>
      </c>
      <c r="I32" s="188" t="s">
        <v>6</v>
      </c>
      <c r="J32" s="188" t="s">
        <v>6</v>
      </c>
      <c r="K32" s="188" t="s">
        <v>6</v>
      </c>
      <c r="L32" s="188" t="s">
        <v>6</v>
      </c>
      <c r="M32" s="188" t="s">
        <v>6</v>
      </c>
      <c r="N32" s="188" t="s">
        <v>6</v>
      </c>
      <c r="O32" s="188" t="s">
        <v>6</v>
      </c>
      <c r="P32" s="187" t="s">
        <v>6</v>
      </c>
      <c r="Q32" s="187" t="s">
        <v>6</v>
      </c>
      <c r="R32" s="427" t="s">
        <v>6</v>
      </c>
      <c r="S32" s="427" t="s">
        <v>6</v>
      </c>
      <c r="T32" s="264" t="s">
        <v>235</v>
      </c>
    </row>
    <row r="33" spans="1:20" x14ac:dyDescent="0.45">
      <c r="A33" s="181" t="s">
        <v>16</v>
      </c>
      <c r="B33" s="850"/>
      <c r="C33" s="182" t="s">
        <v>58</v>
      </c>
      <c r="D33" s="182" t="s">
        <v>59</v>
      </c>
      <c r="E33" s="182" t="s">
        <v>200</v>
      </c>
      <c r="F33" s="183" t="s">
        <v>6</v>
      </c>
      <c r="G33" s="183">
        <v>3</v>
      </c>
      <c r="H33" s="183" t="s">
        <v>247</v>
      </c>
      <c r="I33" s="184" t="s">
        <v>13</v>
      </c>
      <c r="J33" s="184" t="s">
        <v>60</v>
      </c>
      <c r="K33" s="184" t="s">
        <v>61</v>
      </c>
      <c r="L33" s="184" t="s">
        <v>62</v>
      </c>
      <c r="M33" s="184" t="s">
        <v>63</v>
      </c>
      <c r="N33" s="184">
        <v>13.5</v>
      </c>
      <c r="O33" s="184">
        <v>14.5</v>
      </c>
      <c r="P33" s="184">
        <v>16.5</v>
      </c>
      <c r="Q33" s="183">
        <v>7</v>
      </c>
      <c r="R33" s="428">
        <v>106.09</v>
      </c>
      <c r="S33" s="428">
        <v>123.6</v>
      </c>
      <c r="T33" s="261" t="s">
        <v>137</v>
      </c>
    </row>
    <row r="34" spans="1:20" x14ac:dyDescent="0.45">
      <c r="A34" s="185" t="s">
        <v>17</v>
      </c>
      <c r="B34" s="850"/>
      <c r="C34" s="186" t="s">
        <v>58</v>
      </c>
      <c r="D34" s="186" t="s">
        <v>64</v>
      </c>
      <c r="E34" s="186" t="s">
        <v>199</v>
      </c>
      <c r="F34" s="298">
        <v>15</v>
      </c>
      <c r="G34" s="187" t="s">
        <v>6</v>
      </c>
      <c r="H34" s="187" t="s">
        <v>6</v>
      </c>
      <c r="I34" s="188" t="s">
        <v>18</v>
      </c>
      <c r="J34" s="188" t="s">
        <v>13</v>
      </c>
      <c r="K34" s="188" t="s">
        <v>60</v>
      </c>
      <c r="L34" s="188" t="s">
        <v>61</v>
      </c>
      <c r="M34" s="188" t="s">
        <v>62</v>
      </c>
      <c r="N34" s="188">
        <v>12.5</v>
      </c>
      <c r="O34" s="188">
        <v>13.5</v>
      </c>
      <c r="P34" s="188">
        <v>16.5</v>
      </c>
      <c r="Q34" s="187">
        <v>7</v>
      </c>
      <c r="R34" s="427">
        <v>95.48</v>
      </c>
      <c r="S34" s="427">
        <v>111.24</v>
      </c>
      <c r="T34" s="263" t="s">
        <v>138</v>
      </c>
    </row>
    <row r="35" spans="1:20" x14ac:dyDescent="0.45">
      <c r="A35" s="181" t="s">
        <v>19</v>
      </c>
      <c r="B35" s="850"/>
      <c r="C35" s="182" t="s">
        <v>58</v>
      </c>
      <c r="D35" s="182" t="s">
        <v>59</v>
      </c>
      <c r="E35" s="182" t="s">
        <v>202</v>
      </c>
      <c r="F35" s="299" t="s">
        <v>6</v>
      </c>
      <c r="G35" s="183" t="s">
        <v>6</v>
      </c>
      <c r="H35" s="183" t="s">
        <v>6</v>
      </c>
      <c r="I35" s="183">
        <v>8</v>
      </c>
      <c r="J35" s="183">
        <v>9</v>
      </c>
      <c r="K35" s="183">
        <v>10</v>
      </c>
      <c r="L35" s="183">
        <v>11</v>
      </c>
      <c r="M35" s="183">
        <v>12</v>
      </c>
      <c r="N35" s="184">
        <v>13.5</v>
      </c>
      <c r="O35" s="184">
        <v>14.5</v>
      </c>
      <c r="P35" s="184" t="s">
        <v>6</v>
      </c>
      <c r="Q35" s="183" t="s">
        <v>6</v>
      </c>
      <c r="R35" s="428" t="s">
        <v>6</v>
      </c>
      <c r="S35" s="428" t="s">
        <v>6</v>
      </c>
      <c r="T35" s="261" t="s">
        <v>139</v>
      </c>
    </row>
    <row r="36" spans="1:20" x14ac:dyDescent="0.45">
      <c r="A36" s="185" t="s">
        <v>20</v>
      </c>
      <c r="B36" s="850"/>
      <c r="C36" s="186" t="s">
        <v>58</v>
      </c>
      <c r="D36" s="186" t="s">
        <v>64</v>
      </c>
      <c r="E36" s="186" t="s">
        <v>223</v>
      </c>
      <c r="F36" s="298">
        <v>15</v>
      </c>
      <c r="G36" s="187">
        <v>3</v>
      </c>
      <c r="H36" s="187" t="s">
        <v>222</v>
      </c>
      <c r="I36" s="188" t="s">
        <v>18</v>
      </c>
      <c r="J36" s="188" t="s">
        <v>13</v>
      </c>
      <c r="K36" s="188" t="s">
        <v>60</v>
      </c>
      <c r="L36" s="188" t="s">
        <v>61</v>
      </c>
      <c r="M36" s="188" t="s">
        <v>62</v>
      </c>
      <c r="N36" s="188">
        <v>12.5</v>
      </c>
      <c r="O36" s="188">
        <v>13.5</v>
      </c>
      <c r="P36" s="188" t="s">
        <v>6</v>
      </c>
      <c r="Q36" s="187" t="s">
        <v>6</v>
      </c>
      <c r="R36" s="427">
        <v>95.48</v>
      </c>
      <c r="S36" s="427">
        <v>111.24</v>
      </c>
      <c r="T36" s="263" t="s">
        <v>140</v>
      </c>
    </row>
    <row r="37" spans="1:20" x14ac:dyDescent="0.45">
      <c r="A37" s="181" t="s">
        <v>21</v>
      </c>
      <c r="B37" s="850"/>
      <c r="C37" s="182" t="s">
        <v>58</v>
      </c>
      <c r="D37" s="182" t="s">
        <v>15</v>
      </c>
      <c r="E37" s="182" t="s">
        <v>193</v>
      </c>
      <c r="F37" s="299" t="s">
        <v>6</v>
      </c>
      <c r="G37" s="183" t="s">
        <v>6</v>
      </c>
      <c r="H37" s="183" t="s">
        <v>6</v>
      </c>
      <c r="I37" s="184" t="s">
        <v>6</v>
      </c>
      <c r="J37" s="184" t="s">
        <v>6</v>
      </c>
      <c r="K37" s="184" t="s">
        <v>6</v>
      </c>
      <c r="L37" s="184" t="s">
        <v>6</v>
      </c>
      <c r="M37" s="184" t="s">
        <v>6</v>
      </c>
      <c r="N37" s="184" t="s">
        <v>6</v>
      </c>
      <c r="O37" s="184" t="s">
        <v>6</v>
      </c>
      <c r="P37" s="184" t="s">
        <v>6</v>
      </c>
      <c r="Q37" s="183" t="s">
        <v>6</v>
      </c>
      <c r="R37" s="428" t="s">
        <v>6</v>
      </c>
      <c r="S37" s="428" t="s">
        <v>6</v>
      </c>
      <c r="T37" s="262" t="s">
        <v>236</v>
      </c>
    </row>
    <row r="38" spans="1:20" x14ac:dyDescent="0.45">
      <c r="A38" s="185" t="s">
        <v>22</v>
      </c>
      <c r="B38" s="850"/>
      <c r="C38" s="186" t="s">
        <v>58</v>
      </c>
      <c r="D38" s="186" t="s">
        <v>59</v>
      </c>
      <c r="E38" s="186" t="s">
        <v>201</v>
      </c>
      <c r="F38" s="298">
        <v>15</v>
      </c>
      <c r="G38" s="187" t="s">
        <v>6</v>
      </c>
      <c r="H38" s="187" t="s">
        <v>6</v>
      </c>
      <c r="I38" s="188" t="s">
        <v>13</v>
      </c>
      <c r="J38" s="188" t="s">
        <v>60</v>
      </c>
      <c r="K38" s="188" t="s">
        <v>61</v>
      </c>
      <c r="L38" s="188" t="s">
        <v>62</v>
      </c>
      <c r="M38" s="188" t="s">
        <v>63</v>
      </c>
      <c r="N38" s="188">
        <v>13.5</v>
      </c>
      <c r="O38" s="188" t="s">
        <v>316</v>
      </c>
      <c r="P38" s="188" t="s">
        <v>6</v>
      </c>
      <c r="Q38" s="187" t="s">
        <v>6</v>
      </c>
      <c r="R38" s="428" t="s">
        <v>6</v>
      </c>
      <c r="S38" s="427" t="s">
        <v>6</v>
      </c>
      <c r="T38" s="264" t="s">
        <v>237</v>
      </c>
    </row>
    <row r="39" spans="1:20" x14ac:dyDescent="0.45">
      <c r="A39" s="181" t="s">
        <v>23</v>
      </c>
      <c r="B39" s="850"/>
      <c r="C39" s="182" t="s">
        <v>55</v>
      </c>
      <c r="D39" s="182" t="s">
        <v>59</v>
      </c>
      <c r="E39" s="182" t="s">
        <v>14</v>
      </c>
      <c r="F39" s="300">
        <v>15</v>
      </c>
      <c r="G39" s="183" t="s">
        <v>6</v>
      </c>
      <c r="H39" s="183" t="s">
        <v>6</v>
      </c>
      <c r="I39" s="184" t="s">
        <v>13</v>
      </c>
      <c r="J39" s="184" t="s">
        <v>60</v>
      </c>
      <c r="K39" s="184" t="s">
        <v>61</v>
      </c>
      <c r="L39" s="184" t="s">
        <v>62</v>
      </c>
      <c r="M39" s="184" t="s">
        <v>63</v>
      </c>
      <c r="N39" s="184">
        <v>13.5</v>
      </c>
      <c r="O39" s="184">
        <v>14.5</v>
      </c>
      <c r="P39" s="184" t="s">
        <v>6</v>
      </c>
      <c r="Q39" s="183" t="s">
        <v>6</v>
      </c>
      <c r="R39" s="428">
        <v>106.09</v>
      </c>
      <c r="S39" s="428">
        <v>123.6</v>
      </c>
      <c r="T39" s="261" t="s">
        <v>141</v>
      </c>
    </row>
    <row r="40" spans="1:20" x14ac:dyDescent="0.45">
      <c r="A40" s="185" t="s">
        <v>24</v>
      </c>
      <c r="B40" s="850"/>
      <c r="C40" s="186" t="s">
        <v>55</v>
      </c>
      <c r="D40" s="186" t="s">
        <v>64</v>
      </c>
      <c r="E40" s="186" t="s">
        <v>14</v>
      </c>
      <c r="F40" s="298" t="s">
        <v>6</v>
      </c>
      <c r="G40" s="187" t="s">
        <v>6</v>
      </c>
      <c r="H40" s="183" t="s">
        <v>6</v>
      </c>
      <c r="I40" s="188" t="s">
        <v>18</v>
      </c>
      <c r="J40" s="188" t="s">
        <v>13</v>
      </c>
      <c r="K40" s="188" t="s">
        <v>60</v>
      </c>
      <c r="L40" s="188" t="s">
        <v>61</v>
      </c>
      <c r="M40" s="188" t="s">
        <v>62</v>
      </c>
      <c r="N40" s="188">
        <v>12.5</v>
      </c>
      <c r="O40" s="188">
        <v>13.5</v>
      </c>
      <c r="P40" s="188" t="s">
        <v>6</v>
      </c>
      <c r="Q40" s="187" t="s">
        <v>6</v>
      </c>
      <c r="R40" s="428" t="s">
        <v>6</v>
      </c>
      <c r="S40" s="427" t="s">
        <v>6</v>
      </c>
      <c r="T40" s="264" t="s">
        <v>238</v>
      </c>
    </row>
    <row r="41" spans="1:20" x14ac:dyDescent="0.45">
      <c r="A41" s="181" t="s">
        <v>25</v>
      </c>
      <c r="B41" s="850"/>
      <c r="C41" s="182" t="s">
        <v>55</v>
      </c>
      <c r="D41" s="182" t="s">
        <v>64</v>
      </c>
      <c r="E41" s="182" t="s">
        <v>194</v>
      </c>
      <c r="F41" s="299" t="s">
        <v>6</v>
      </c>
      <c r="G41" s="183" t="s">
        <v>6</v>
      </c>
      <c r="H41" s="183" t="s">
        <v>6</v>
      </c>
      <c r="I41" s="183">
        <v>7</v>
      </c>
      <c r="J41" s="183">
        <v>8</v>
      </c>
      <c r="K41" s="183">
        <v>9</v>
      </c>
      <c r="L41" s="183">
        <v>10</v>
      </c>
      <c r="M41" s="183">
        <v>11</v>
      </c>
      <c r="N41" s="184">
        <v>12.5</v>
      </c>
      <c r="O41" s="184">
        <v>13.5</v>
      </c>
      <c r="P41" s="184" t="s">
        <v>6</v>
      </c>
      <c r="Q41" s="183" t="s">
        <v>6</v>
      </c>
      <c r="R41" s="428">
        <v>84.87</v>
      </c>
      <c r="S41" s="428">
        <v>98.88</v>
      </c>
      <c r="T41" s="262" t="s">
        <v>239</v>
      </c>
    </row>
    <row r="42" spans="1:20" x14ac:dyDescent="0.45">
      <c r="A42" s="185" t="s">
        <v>26</v>
      </c>
      <c r="B42" s="850"/>
      <c r="C42" s="186" t="s">
        <v>55</v>
      </c>
      <c r="D42" s="186" t="s">
        <v>65</v>
      </c>
      <c r="E42" s="186" t="s">
        <v>195</v>
      </c>
      <c r="F42" s="298">
        <v>15</v>
      </c>
      <c r="G42" s="187">
        <v>3</v>
      </c>
      <c r="H42" s="187">
        <v>15</v>
      </c>
      <c r="I42" s="188" t="s">
        <v>27</v>
      </c>
      <c r="J42" s="188" t="s">
        <v>66</v>
      </c>
      <c r="K42" s="188" t="s">
        <v>18</v>
      </c>
      <c r="L42" s="188" t="s">
        <v>13</v>
      </c>
      <c r="M42" s="188" t="s">
        <v>60</v>
      </c>
      <c r="N42" s="188" t="s">
        <v>317</v>
      </c>
      <c r="O42" s="188">
        <v>11.5</v>
      </c>
      <c r="P42" s="188" t="s">
        <v>6</v>
      </c>
      <c r="Q42" s="187" t="s">
        <v>6</v>
      </c>
      <c r="R42" s="427">
        <v>84.87</v>
      </c>
      <c r="S42" s="427">
        <v>98.88</v>
      </c>
      <c r="T42" s="263" t="s">
        <v>142</v>
      </c>
    </row>
    <row r="43" spans="1:20" x14ac:dyDescent="0.45">
      <c r="A43" s="181" t="s">
        <v>28</v>
      </c>
      <c r="B43" s="850"/>
      <c r="C43" s="182" t="s">
        <v>55</v>
      </c>
      <c r="D43" s="182" t="s">
        <v>65</v>
      </c>
      <c r="E43" s="182" t="s">
        <v>196</v>
      </c>
      <c r="F43" s="299" t="s">
        <v>6</v>
      </c>
      <c r="G43" s="183" t="s">
        <v>6</v>
      </c>
      <c r="H43" s="183" t="s">
        <v>6</v>
      </c>
      <c r="I43" s="184" t="s">
        <v>27</v>
      </c>
      <c r="J43" s="184" t="s">
        <v>66</v>
      </c>
      <c r="K43" s="184" t="s">
        <v>18</v>
      </c>
      <c r="L43" s="184" t="s">
        <v>13</v>
      </c>
      <c r="M43" s="184" t="s">
        <v>60</v>
      </c>
      <c r="N43" s="184" t="s">
        <v>317</v>
      </c>
      <c r="O43" s="184">
        <v>11.5</v>
      </c>
      <c r="P43" s="184" t="s">
        <v>6</v>
      </c>
      <c r="Q43" s="183" t="s">
        <v>6</v>
      </c>
      <c r="R43" s="428">
        <v>84.87</v>
      </c>
      <c r="S43" s="428">
        <v>98.88</v>
      </c>
      <c r="T43" s="261" t="s">
        <v>143</v>
      </c>
    </row>
    <row r="44" spans="1:20" x14ac:dyDescent="0.45">
      <c r="A44" s="185" t="s">
        <v>29</v>
      </c>
      <c r="B44" s="850"/>
      <c r="C44" s="186" t="s">
        <v>55</v>
      </c>
      <c r="D44" s="186" t="s">
        <v>65</v>
      </c>
      <c r="E44" s="186" t="s">
        <v>14</v>
      </c>
      <c r="F44" s="298" t="s">
        <v>6</v>
      </c>
      <c r="G44" s="187" t="s">
        <v>6</v>
      </c>
      <c r="H44" s="187" t="s">
        <v>6</v>
      </c>
      <c r="I44" s="188" t="s">
        <v>27</v>
      </c>
      <c r="J44" s="188" t="s">
        <v>66</v>
      </c>
      <c r="K44" s="188" t="s">
        <v>18</v>
      </c>
      <c r="L44" s="188" t="s">
        <v>13</v>
      </c>
      <c r="M44" s="188" t="s">
        <v>60</v>
      </c>
      <c r="N44" s="188" t="s">
        <v>317</v>
      </c>
      <c r="O44" s="188">
        <v>11.5</v>
      </c>
      <c r="P44" s="188" t="s">
        <v>6</v>
      </c>
      <c r="Q44" s="187" t="s">
        <v>6</v>
      </c>
      <c r="R44" s="427">
        <v>84.87</v>
      </c>
      <c r="S44" s="427">
        <v>98.88</v>
      </c>
      <c r="T44" s="263" t="s">
        <v>144</v>
      </c>
    </row>
    <row r="45" spans="1:20" x14ac:dyDescent="0.45">
      <c r="A45" s="181" t="s">
        <v>30</v>
      </c>
      <c r="B45" s="850"/>
      <c r="C45" s="182" t="s">
        <v>55</v>
      </c>
      <c r="D45" s="182" t="s">
        <v>65</v>
      </c>
      <c r="E45" s="182" t="s">
        <v>14</v>
      </c>
      <c r="F45" s="298" t="s">
        <v>6</v>
      </c>
      <c r="G45" s="183" t="s">
        <v>6</v>
      </c>
      <c r="H45" s="183" t="s">
        <v>6</v>
      </c>
      <c r="I45" s="184" t="s">
        <v>27</v>
      </c>
      <c r="J45" s="184" t="s">
        <v>66</v>
      </c>
      <c r="K45" s="184" t="s">
        <v>18</v>
      </c>
      <c r="L45" s="184" t="s">
        <v>13</v>
      </c>
      <c r="M45" s="184" t="s">
        <v>60</v>
      </c>
      <c r="N45" s="184">
        <v>10.5</v>
      </c>
      <c r="O45" s="184">
        <v>11.5</v>
      </c>
      <c r="P45" s="184" t="s">
        <v>6</v>
      </c>
      <c r="Q45" s="183" t="s">
        <v>6</v>
      </c>
      <c r="R45" s="428">
        <v>84.87</v>
      </c>
      <c r="S45" s="428">
        <v>98.88</v>
      </c>
      <c r="T45" s="261" t="s">
        <v>145</v>
      </c>
    </row>
    <row r="46" spans="1:20" ht="14.65" thickBot="1" x14ac:dyDescent="0.5">
      <c r="A46" s="442" t="s">
        <v>31</v>
      </c>
      <c r="B46" s="851"/>
      <c r="C46" s="443" t="s">
        <v>55</v>
      </c>
      <c r="D46" s="443" t="s">
        <v>31</v>
      </c>
      <c r="E46" s="443" t="s">
        <v>14</v>
      </c>
      <c r="F46" s="444">
        <v>15</v>
      </c>
      <c r="G46" s="445" t="s">
        <v>6</v>
      </c>
      <c r="H46" s="445" t="s">
        <v>6</v>
      </c>
      <c r="I46" s="445">
        <v>3</v>
      </c>
      <c r="J46" s="445">
        <v>4</v>
      </c>
      <c r="K46" s="445">
        <v>5</v>
      </c>
      <c r="L46" s="445">
        <v>6</v>
      </c>
      <c r="M46" s="445">
        <v>7</v>
      </c>
      <c r="N46" s="446">
        <v>8.5</v>
      </c>
      <c r="O46" s="446">
        <v>9.5</v>
      </c>
      <c r="P46" s="446" t="s">
        <v>6</v>
      </c>
      <c r="Q46" s="445" t="s">
        <v>6</v>
      </c>
      <c r="R46" s="447" t="s">
        <v>6</v>
      </c>
      <c r="S46" s="447" t="s">
        <v>6</v>
      </c>
      <c r="T46" s="264" t="s">
        <v>240</v>
      </c>
    </row>
    <row r="47" spans="1:20" ht="14.65" thickTop="1" x14ac:dyDescent="0.45">
      <c r="A47" s="449" t="s">
        <v>34</v>
      </c>
      <c r="B47" s="852" t="s">
        <v>33</v>
      </c>
      <c r="C47" s="450" t="s">
        <v>55</v>
      </c>
      <c r="D47" s="450" t="s">
        <v>56</v>
      </c>
      <c r="E47" s="450" t="s">
        <v>198</v>
      </c>
      <c r="F47" s="451">
        <v>12</v>
      </c>
      <c r="G47" s="452">
        <v>3</v>
      </c>
      <c r="H47" s="452">
        <v>15</v>
      </c>
      <c r="I47" s="452">
        <v>6</v>
      </c>
      <c r="J47" s="452">
        <v>7</v>
      </c>
      <c r="K47" s="453">
        <v>7.5</v>
      </c>
      <c r="L47" s="452">
        <v>8</v>
      </c>
      <c r="M47" s="453">
        <v>8.5</v>
      </c>
      <c r="N47" s="453">
        <v>9.5</v>
      </c>
      <c r="O47" s="453">
        <v>10.5</v>
      </c>
      <c r="P47" s="453" t="s">
        <v>6</v>
      </c>
      <c r="Q47" s="452" t="s">
        <v>6</v>
      </c>
      <c r="R47" s="454">
        <v>106.09</v>
      </c>
      <c r="S47" s="454">
        <v>123.6</v>
      </c>
      <c r="T47" s="261" t="s">
        <v>246</v>
      </c>
    </row>
    <row r="48" spans="1:20" x14ac:dyDescent="0.45">
      <c r="A48" s="391" t="s">
        <v>318</v>
      </c>
      <c r="B48" s="850"/>
      <c r="C48" s="392" t="s">
        <v>55</v>
      </c>
      <c r="D48" s="392" t="s">
        <v>56</v>
      </c>
      <c r="E48" s="392" t="s">
        <v>14</v>
      </c>
      <c r="F48" s="388" t="s">
        <v>6</v>
      </c>
      <c r="G48" s="388" t="s">
        <v>6</v>
      </c>
      <c r="H48" s="388" t="s">
        <v>6</v>
      </c>
      <c r="I48" s="393">
        <v>6</v>
      </c>
      <c r="J48" s="393">
        <v>7</v>
      </c>
      <c r="K48" s="389">
        <v>7.5</v>
      </c>
      <c r="L48" s="393">
        <v>8</v>
      </c>
      <c r="M48" s="389">
        <v>8.5</v>
      </c>
      <c r="N48" s="389">
        <v>9.5</v>
      </c>
      <c r="O48" s="389">
        <v>10.5</v>
      </c>
      <c r="P48" s="389" t="s">
        <v>6</v>
      </c>
      <c r="Q48" s="393" t="s">
        <v>6</v>
      </c>
      <c r="R48" s="394">
        <v>106.09</v>
      </c>
      <c r="S48" s="394">
        <v>123.6</v>
      </c>
      <c r="T48" s="395" t="s">
        <v>319</v>
      </c>
    </row>
    <row r="49" spans="1:20" hidden="1" x14ac:dyDescent="0.45">
      <c r="A49" s="181" t="s">
        <v>248</v>
      </c>
      <c r="B49" s="850"/>
      <c r="C49" s="182" t="s">
        <v>55</v>
      </c>
      <c r="D49" s="182" t="s">
        <v>57</v>
      </c>
      <c r="E49" s="182" t="s">
        <v>6</v>
      </c>
      <c r="F49" s="183" t="s">
        <v>6</v>
      </c>
      <c r="G49" s="183" t="s">
        <v>6</v>
      </c>
      <c r="H49" s="183" t="s">
        <v>6</v>
      </c>
      <c r="I49" s="183">
        <v>5</v>
      </c>
      <c r="J49" s="183">
        <v>6</v>
      </c>
      <c r="K49" s="184">
        <v>6.5</v>
      </c>
      <c r="L49" s="183">
        <v>7</v>
      </c>
      <c r="M49" s="184">
        <v>7.5</v>
      </c>
      <c r="N49" s="184">
        <v>8.5</v>
      </c>
      <c r="O49" s="184">
        <v>9.5</v>
      </c>
      <c r="P49" s="184" t="s">
        <v>6</v>
      </c>
      <c r="Q49" s="183" t="s">
        <v>6</v>
      </c>
      <c r="R49" s="428" t="s">
        <v>6</v>
      </c>
      <c r="S49" s="428" t="s">
        <v>6</v>
      </c>
      <c r="T49" s="261" t="s">
        <v>249</v>
      </c>
    </row>
    <row r="50" spans="1:20" hidden="1" x14ac:dyDescent="0.45">
      <c r="A50" s="597" t="s">
        <v>330</v>
      </c>
      <c r="B50" s="850"/>
      <c r="C50" s="186"/>
      <c r="D50" s="186" t="s">
        <v>56</v>
      </c>
      <c r="E50" s="186" t="s">
        <v>35</v>
      </c>
      <c r="F50" s="188">
        <v>13.5</v>
      </c>
      <c r="G50" s="187" t="s">
        <v>321</v>
      </c>
      <c r="H50" s="187" t="s">
        <v>332</v>
      </c>
      <c r="I50" s="187">
        <v>6</v>
      </c>
      <c r="J50" s="187">
        <v>7</v>
      </c>
      <c r="K50" s="188">
        <v>7.5</v>
      </c>
      <c r="L50" s="187">
        <v>8</v>
      </c>
      <c r="M50" s="188">
        <v>8.5</v>
      </c>
      <c r="N50" s="188">
        <v>9.5</v>
      </c>
      <c r="O50" s="188">
        <v>10.5</v>
      </c>
      <c r="P50" s="188"/>
      <c r="Q50" s="599" t="s">
        <v>329</v>
      </c>
      <c r="R50" s="601" t="s">
        <v>333</v>
      </c>
      <c r="S50" s="427"/>
      <c r="T50" s="598"/>
    </row>
    <row r="51" spans="1:20" hidden="1" x14ac:dyDescent="0.45">
      <c r="A51" s="181" t="s">
        <v>331</v>
      </c>
      <c r="B51" s="850"/>
      <c r="C51" s="182"/>
      <c r="D51" s="182" t="s">
        <v>56</v>
      </c>
      <c r="E51" s="182" t="s">
        <v>35</v>
      </c>
      <c r="F51" s="184">
        <v>13.5</v>
      </c>
      <c r="G51" s="183" t="s">
        <v>332</v>
      </c>
      <c r="H51" s="183" t="s">
        <v>332</v>
      </c>
      <c r="I51" s="183">
        <v>6</v>
      </c>
      <c r="J51" s="183">
        <v>7</v>
      </c>
      <c r="K51" s="184">
        <v>7.5</v>
      </c>
      <c r="L51" s="183">
        <v>8</v>
      </c>
      <c r="M51" s="184">
        <v>8.5</v>
      </c>
      <c r="N51" s="184">
        <v>9.5</v>
      </c>
      <c r="O51" s="184">
        <v>10.5</v>
      </c>
      <c r="P51" s="184"/>
      <c r="Q51" s="600" t="s">
        <v>329</v>
      </c>
      <c r="R51" s="602" t="s">
        <v>333</v>
      </c>
      <c r="S51" s="428"/>
      <c r="T51" s="261"/>
    </row>
    <row r="52" spans="1:20" x14ac:dyDescent="0.45">
      <c r="A52" s="181" t="s">
        <v>35</v>
      </c>
      <c r="B52" s="850"/>
      <c r="C52" s="182" t="s">
        <v>58</v>
      </c>
      <c r="D52" s="186" t="s">
        <v>15</v>
      </c>
      <c r="E52" s="186" t="s">
        <v>198</v>
      </c>
      <c r="F52" s="187" t="s">
        <v>6</v>
      </c>
      <c r="G52" s="183">
        <v>4</v>
      </c>
      <c r="H52" s="183">
        <v>22</v>
      </c>
      <c r="I52" s="188" t="s">
        <v>6</v>
      </c>
      <c r="J52" s="188" t="s">
        <v>6</v>
      </c>
      <c r="K52" s="188" t="s">
        <v>6</v>
      </c>
      <c r="L52" s="188" t="s">
        <v>6</v>
      </c>
      <c r="M52" s="188" t="s">
        <v>6</v>
      </c>
      <c r="N52" s="188" t="s">
        <v>6</v>
      </c>
      <c r="O52" s="188" t="s">
        <v>6</v>
      </c>
      <c r="P52" s="188" t="s">
        <v>6</v>
      </c>
      <c r="Q52" s="187" t="s">
        <v>6</v>
      </c>
      <c r="R52" s="427" t="s">
        <v>6</v>
      </c>
      <c r="S52" s="427" t="s">
        <v>6</v>
      </c>
      <c r="T52" s="264" t="s">
        <v>241</v>
      </c>
    </row>
    <row r="53" spans="1:20" x14ac:dyDescent="0.45">
      <c r="A53" s="604" t="s">
        <v>36</v>
      </c>
      <c r="B53" s="850"/>
      <c r="C53" s="605" t="s">
        <v>58</v>
      </c>
      <c r="D53" s="605" t="s">
        <v>250</v>
      </c>
      <c r="E53" s="182" t="s">
        <v>198</v>
      </c>
      <c r="F53" s="183" t="s">
        <v>6</v>
      </c>
      <c r="G53" s="606">
        <v>3</v>
      </c>
      <c r="H53" s="606">
        <v>18</v>
      </c>
      <c r="I53" s="606">
        <v>6</v>
      </c>
      <c r="J53" s="606">
        <v>7</v>
      </c>
      <c r="K53" s="607">
        <v>7.5</v>
      </c>
      <c r="L53" s="606">
        <v>8</v>
      </c>
      <c r="M53" s="607">
        <v>8.5</v>
      </c>
      <c r="N53" s="607">
        <v>9.5</v>
      </c>
      <c r="O53" s="607">
        <v>10.5</v>
      </c>
      <c r="P53" s="607">
        <v>13.2</v>
      </c>
      <c r="Q53" s="606">
        <v>5</v>
      </c>
      <c r="R53" s="428" t="s">
        <v>6</v>
      </c>
      <c r="S53" s="428" t="s">
        <v>6</v>
      </c>
      <c r="T53" s="261" t="s">
        <v>242</v>
      </c>
    </row>
    <row r="54" spans="1:20" x14ac:dyDescent="0.45">
      <c r="A54" s="181" t="s">
        <v>134</v>
      </c>
      <c r="B54" s="850"/>
      <c r="C54" s="182" t="s">
        <v>55</v>
      </c>
      <c r="D54" s="182" t="s">
        <v>56</v>
      </c>
      <c r="E54" s="186" t="s">
        <v>6</v>
      </c>
      <c r="F54" s="187" t="s">
        <v>6</v>
      </c>
      <c r="G54" s="183">
        <v>3</v>
      </c>
      <c r="H54" s="183">
        <v>15</v>
      </c>
      <c r="I54" s="183">
        <v>6</v>
      </c>
      <c r="J54" s="183">
        <v>7</v>
      </c>
      <c r="K54" s="184">
        <v>7.5</v>
      </c>
      <c r="L54" s="183">
        <v>8</v>
      </c>
      <c r="M54" s="184">
        <v>8.5</v>
      </c>
      <c r="N54" s="184">
        <v>9.5</v>
      </c>
      <c r="O54" s="184">
        <v>10.5</v>
      </c>
      <c r="P54" s="188" t="s">
        <v>6</v>
      </c>
      <c r="Q54" s="187" t="s">
        <v>6</v>
      </c>
      <c r="R54" s="428">
        <v>103</v>
      </c>
      <c r="S54" s="428">
        <v>103</v>
      </c>
      <c r="T54" s="263" t="s">
        <v>146</v>
      </c>
    </row>
    <row r="55" spans="1:20" hidden="1" x14ac:dyDescent="0.45">
      <c r="A55" s="604" t="s">
        <v>37</v>
      </c>
      <c r="B55" s="850"/>
      <c r="C55" s="605" t="s">
        <v>58</v>
      </c>
      <c r="D55" s="605" t="s">
        <v>67</v>
      </c>
      <c r="E55" s="182" t="s">
        <v>6</v>
      </c>
      <c r="F55" s="183" t="s">
        <v>6</v>
      </c>
      <c r="G55" s="183" t="s">
        <v>6</v>
      </c>
      <c r="H55" s="183" t="s">
        <v>6</v>
      </c>
      <c r="I55" s="184" t="s">
        <v>6</v>
      </c>
      <c r="J55" s="184" t="s">
        <v>6</v>
      </c>
      <c r="K55" s="184" t="s">
        <v>6</v>
      </c>
      <c r="L55" s="184" t="s">
        <v>6</v>
      </c>
      <c r="M55" s="184" t="s">
        <v>6</v>
      </c>
      <c r="N55" s="184" t="s">
        <v>6</v>
      </c>
      <c r="O55" s="184" t="s">
        <v>6</v>
      </c>
      <c r="P55" s="184" t="s">
        <v>6</v>
      </c>
      <c r="Q55" s="183" t="s">
        <v>6</v>
      </c>
      <c r="R55" s="639">
        <v>55.7</v>
      </c>
      <c r="S55" s="639">
        <v>55.7</v>
      </c>
      <c r="T55" s="261" t="s">
        <v>147</v>
      </c>
    </row>
    <row r="56" spans="1:20" x14ac:dyDescent="0.45">
      <c r="A56" s="597" t="s">
        <v>38</v>
      </c>
      <c r="B56" s="850"/>
      <c r="C56" s="186" t="s">
        <v>58</v>
      </c>
      <c r="D56" s="186" t="s">
        <v>56</v>
      </c>
      <c r="E56" s="186" t="s">
        <v>198</v>
      </c>
      <c r="F56" s="187" t="s">
        <v>6</v>
      </c>
      <c r="G56" s="187">
        <v>3</v>
      </c>
      <c r="H56" s="187">
        <v>18</v>
      </c>
      <c r="I56" s="187">
        <v>6</v>
      </c>
      <c r="J56" s="187">
        <v>7</v>
      </c>
      <c r="K56" s="188">
        <v>7.5</v>
      </c>
      <c r="L56" s="187">
        <v>8</v>
      </c>
      <c r="M56" s="188">
        <v>8.5</v>
      </c>
      <c r="N56" s="188">
        <v>9.5</v>
      </c>
      <c r="O56" s="188">
        <v>10.5</v>
      </c>
      <c r="P56" s="188">
        <v>13.2</v>
      </c>
      <c r="Q56" s="187">
        <v>5</v>
      </c>
      <c r="R56" s="427">
        <v>120</v>
      </c>
      <c r="S56" s="427">
        <v>120</v>
      </c>
      <c r="T56" s="263" t="s">
        <v>243</v>
      </c>
    </row>
    <row r="57" spans="1:20" x14ac:dyDescent="0.45">
      <c r="A57" s="181" t="s">
        <v>39</v>
      </c>
      <c r="B57" s="850"/>
      <c r="C57" s="182" t="s">
        <v>58</v>
      </c>
      <c r="D57" s="182" t="s">
        <v>56</v>
      </c>
      <c r="E57" s="182" t="s">
        <v>198</v>
      </c>
      <c r="F57" s="183" t="s">
        <v>6</v>
      </c>
      <c r="G57" s="183">
        <v>3</v>
      </c>
      <c r="H57" s="183">
        <v>18</v>
      </c>
      <c r="I57" s="183">
        <v>6</v>
      </c>
      <c r="J57" s="183">
        <v>7</v>
      </c>
      <c r="K57" s="184">
        <v>7.5</v>
      </c>
      <c r="L57" s="183">
        <v>8</v>
      </c>
      <c r="M57" s="184">
        <v>8.5</v>
      </c>
      <c r="N57" s="184">
        <v>9.5</v>
      </c>
      <c r="O57" s="184">
        <v>10.5</v>
      </c>
      <c r="P57" s="184">
        <v>13.2</v>
      </c>
      <c r="Q57" s="183">
        <v>5</v>
      </c>
      <c r="R57" s="428">
        <v>120</v>
      </c>
      <c r="S57" s="428">
        <v>120</v>
      </c>
      <c r="T57" s="262" t="s">
        <v>148</v>
      </c>
    </row>
    <row r="58" spans="1:20" x14ac:dyDescent="0.45">
      <c r="A58" s="597" t="s">
        <v>40</v>
      </c>
      <c r="B58" s="850"/>
      <c r="C58" s="186" t="s">
        <v>55</v>
      </c>
      <c r="D58" s="186" t="s">
        <v>57</v>
      </c>
      <c r="E58" s="186" t="s">
        <v>38</v>
      </c>
      <c r="F58" s="187">
        <v>12</v>
      </c>
      <c r="G58" s="187">
        <v>3</v>
      </c>
      <c r="H58" s="187">
        <v>13</v>
      </c>
      <c r="I58" s="187">
        <v>5</v>
      </c>
      <c r="J58" s="187">
        <v>6</v>
      </c>
      <c r="K58" s="188">
        <v>6.5</v>
      </c>
      <c r="L58" s="187">
        <v>7</v>
      </c>
      <c r="M58" s="188">
        <v>7.5</v>
      </c>
      <c r="N58" s="188">
        <v>8.5</v>
      </c>
      <c r="O58" s="188">
        <v>9.5</v>
      </c>
      <c r="P58" s="187" t="s">
        <v>6</v>
      </c>
      <c r="Q58" s="187" t="s">
        <v>6</v>
      </c>
      <c r="R58" s="427">
        <v>95.48</v>
      </c>
      <c r="S58" s="427">
        <v>111.24</v>
      </c>
      <c r="T58" s="264" t="s">
        <v>245</v>
      </c>
    </row>
    <row r="59" spans="1:20" ht="14.65" thickBot="1" x14ac:dyDescent="0.5">
      <c r="A59" s="703" t="s">
        <v>41</v>
      </c>
      <c r="B59" s="851"/>
      <c r="C59" s="455" t="s">
        <v>55</v>
      </c>
      <c r="D59" s="455" t="s">
        <v>68</v>
      </c>
      <c r="E59" s="455" t="s">
        <v>228</v>
      </c>
      <c r="F59" s="456" t="s">
        <v>6</v>
      </c>
      <c r="G59" s="694" t="s">
        <v>6</v>
      </c>
      <c r="H59" s="694" t="s">
        <v>6</v>
      </c>
      <c r="I59" s="456">
        <v>7</v>
      </c>
      <c r="J59" s="456">
        <v>8</v>
      </c>
      <c r="K59" s="704" t="s">
        <v>69</v>
      </c>
      <c r="L59" s="456">
        <v>9</v>
      </c>
      <c r="M59" s="704">
        <v>9.5</v>
      </c>
      <c r="N59" s="704">
        <v>10.5</v>
      </c>
      <c r="O59" s="704">
        <v>11.5</v>
      </c>
      <c r="P59" s="694" t="s">
        <v>6</v>
      </c>
      <c r="Q59" s="694" t="s">
        <v>6</v>
      </c>
      <c r="R59" s="705">
        <v>103</v>
      </c>
      <c r="S59" s="705">
        <v>103</v>
      </c>
      <c r="T59" s="261" t="s">
        <v>244</v>
      </c>
    </row>
    <row r="60" spans="1:20" ht="14.65" thickTop="1" x14ac:dyDescent="0.45">
      <c r="A60" s="693" t="s">
        <v>5</v>
      </c>
      <c r="B60" s="852" t="s">
        <v>112</v>
      </c>
      <c r="C60" s="448" t="s">
        <v>55</v>
      </c>
      <c r="D60" s="448" t="s">
        <v>67</v>
      </c>
      <c r="E60" s="448" t="s">
        <v>6</v>
      </c>
      <c r="F60" s="433" t="s">
        <v>6</v>
      </c>
      <c r="G60" s="433" t="s">
        <v>6</v>
      </c>
      <c r="H60" s="433" t="s">
        <v>6</v>
      </c>
      <c r="I60" s="695" t="s">
        <v>6</v>
      </c>
      <c r="J60" s="695" t="s">
        <v>6</v>
      </c>
      <c r="K60" s="695" t="s">
        <v>6</v>
      </c>
      <c r="L60" s="695" t="s">
        <v>6</v>
      </c>
      <c r="M60" s="695" t="s">
        <v>6</v>
      </c>
      <c r="N60" s="695" t="s">
        <v>6</v>
      </c>
      <c r="O60" s="695" t="s">
        <v>6</v>
      </c>
      <c r="P60" s="433" t="s">
        <v>6</v>
      </c>
      <c r="Q60" s="433" t="s">
        <v>6</v>
      </c>
      <c r="R60" s="696">
        <v>111.24</v>
      </c>
      <c r="S60" s="696">
        <v>129.6</v>
      </c>
      <c r="T60" s="264" t="s">
        <v>151</v>
      </c>
    </row>
    <row r="61" spans="1:20" hidden="1" x14ac:dyDescent="0.45">
      <c r="A61" s="693" t="s">
        <v>327</v>
      </c>
      <c r="B61" s="850"/>
      <c r="C61" s="448" t="s">
        <v>58</v>
      </c>
      <c r="D61" s="448" t="s">
        <v>67</v>
      </c>
      <c r="E61" s="603" t="s">
        <v>6</v>
      </c>
      <c r="F61" s="386">
        <v>11</v>
      </c>
      <c r="G61" s="697" t="s">
        <v>321</v>
      </c>
      <c r="H61" s="698" t="s">
        <v>6</v>
      </c>
      <c r="I61" s="433">
        <v>3</v>
      </c>
      <c r="J61" s="433">
        <v>4</v>
      </c>
      <c r="K61" s="433">
        <v>5</v>
      </c>
      <c r="L61" s="433">
        <v>6</v>
      </c>
      <c r="M61" s="433">
        <v>7</v>
      </c>
      <c r="N61" s="695">
        <v>8.5</v>
      </c>
      <c r="O61" s="695">
        <v>9.5</v>
      </c>
      <c r="P61" s="301"/>
      <c r="Q61" s="699" t="s">
        <v>329</v>
      </c>
      <c r="R61" s="700" t="s">
        <v>328</v>
      </c>
      <c r="S61" s="601"/>
      <c r="T61" s="264"/>
    </row>
    <row r="62" spans="1:20" x14ac:dyDescent="0.45">
      <c r="A62" s="181" t="s">
        <v>7</v>
      </c>
      <c r="B62" s="850"/>
      <c r="C62" s="182" t="s">
        <v>58</v>
      </c>
      <c r="D62" s="182" t="s">
        <v>67</v>
      </c>
      <c r="E62" s="605" t="s">
        <v>6</v>
      </c>
      <c r="F62" s="606" t="s">
        <v>6</v>
      </c>
      <c r="G62" s="844" t="s">
        <v>8</v>
      </c>
      <c r="H62" s="845"/>
      <c r="I62" s="188" t="s">
        <v>6</v>
      </c>
      <c r="J62" s="188" t="s">
        <v>6</v>
      </c>
      <c r="K62" s="188" t="s">
        <v>6</v>
      </c>
      <c r="L62" s="188" t="s">
        <v>6</v>
      </c>
      <c r="M62" s="188" t="s">
        <v>6</v>
      </c>
      <c r="N62" s="188" t="s">
        <v>6</v>
      </c>
      <c r="O62" s="188" t="s">
        <v>6</v>
      </c>
      <c r="P62" s="187" t="s">
        <v>6</v>
      </c>
      <c r="Q62" s="187" t="s">
        <v>6</v>
      </c>
      <c r="R62" s="428">
        <v>111.24</v>
      </c>
      <c r="S62" s="428">
        <v>129.6</v>
      </c>
      <c r="T62" s="262" t="s">
        <v>149</v>
      </c>
    </row>
    <row r="63" spans="1:20" x14ac:dyDescent="0.45">
      <c r="A63" s="597" t="s">
        <v>9</v>
      </c>
      <c r="B63" s="853"/>
      <c r="C63" s="186" t="s">
        <v>55</v>
      </c>
      <c r="D63" s="186" t="s">
        <v>67</v>
      </c>
      <c r="E63" s="608" t="s">
        <v>6</v>
      </c>
      <c r="F63" s="702">
        <v>9.5</v>
      </c>
      <c r="G63" s="701">
        <v>2</v>
      </c>
      <c r="H63" s="701">
        <v>9</v>
      </c>
      <c r="I63" s="187">
        <v>3</v>
      </c>
      <c r="J63" s="187">
        <v>4</v>
      </c>
      <c r="K63" s="187">
        <v>5</v>
      </c>
      <c r="L63" s="187">
        <v>6</v>
      </c>
      <c r="M63" s="187">
        <v>7</v>
      </c>
      <c r="N63" s="188">
        <v>8.5</v>
      </c>
      <c r="O63" s="188">
        <v>9.5</v>
      </c>
      <c r="P63" s="701" t="s">
        <v>6</v>
      </c>
      <c r="Q63" s="445" t="s">
        <v>6</v>
      </c>
      <c r="R63" s="447">
        <v>106.09</v>
      </c>
      <c r="S63" s="447">
        <v>123.6</v>
      </c>
      <c r="T63" s="263" t="s">
        <v>150</v>
      </c>
    </row>
    <row r="64" spans="1:20" ht="19.5" customHeight="1" x14ac:dyDescent="0.7">
      <c r="A64" s="134" t="s">
        <v>184</v>
      </c>
      <c r="B64" s="176"/>
      <c r="C64" s="176"/>
      <c r="D64" s="176"/>
      <c r="E64" s="176"/>
      <c r="F64" s="89"/>
      <c r="G64" s="89"/>
      <c r="H64" s="89"/>
      <c r="I64" s="89"/>
      <c r="J64" s="89"/>
      <c r="K64" s="89"/>
      <c r="L64" s="89"/>
      <c r="M64" s="89"/>
      <c r="N64" s="716"/>
      <c r="O64" s="716"/>
      <c r="P64" s="717" t="s">
        <v>353</v>
      </c>
      <c r="Q64" s="854">
        <f>S33*26</f>
        <v>3213.6</v>
      </c>
      <c r="R64" s="854"/>
      <c r="S64" s="855"/>
      <c r="T64" s="722" t="s">
        <v>135</v>
      </c>
    </row>
    <row r="65" spans="1:20" ht="15" customHeight="1" x14ac:dyDescent="0.45">
      <c r="A65" s="200" t="s">
        <v>225</v>
      </c>
      <c r="B65" s="201" t="s">
        <v>227</v>
      </c>
      <c r="C65" s="170"/>
      <c r="D65" s="396" t="s">
        <v>73</v>
      </c>
      <c r="E65" s="170"/>
      <c r="F65" s="327" t="s">
        <v>71</v>
      </c>
      <c r="G65" s="195"/>
      <c r="H65" s="195"/>
      <c r="I65" s="195"/>
      <c r="J65" s="195"/>
      <c r="K65" s="195"/>
      <c r="L65" s="195"/>
      <c r="M65" s="195"/>
      <c r="N65" s="195"/>
      <c r="O65" s="195"/>
      <c r="P65" s="194" t="s">
        <v>298</v>
      </c>
      <c r="Q65" s="177"/>
      <c r="R65" s="170"/>
      <c r="S65" s="723"/>
      <c r="T65" s="2"/>
    </row>
    <row r="66" spans="1:20" x14ac:dyDescent="0.45">
      <c r="A66" s="58" t="s">
        <v>107</v>
      </c>
      <c r="B66" s="842" t="s">
        <v>226</v>
      </c>
      <c r="C66" s="161"/>
      <c r="D66" s="23" t="s">
        <v>293</v>
      </c>
      <c r="E66" s="161"/>
      <c r="F66" s="328" t="s">
        <v>32</v>
      </c>
      <c r="G66" s="329"/>
      <c r="H66" s="329"/>
      <c r="I66" s="329"/>
      <c r="J66" s="329"/>
      <c r="K66" s="329"/>
      <c r="L66" s="329"/>
      <c r="M66" s="329"/>
      <c r="N66" s="329"/>
      <c r="O66" s="279"/>
      <c r="P66" s="278" t="s">
        <v>296</v>
      </c>
      <c r="Q66" s="326"/>
      <c r="R66" s="178"/>
      <c r="S66" s="429"/>
      <c r="T66" s="180" t="s">
        <v>347</v>
      </c>
    </row>
    <row r="67" spans="1:20" x14ac:dyDescent="0.45">
      <c r="A67" s="277" t="s">
        <v>185</v>
      </c>
      <c r="B67" s="843"/>
      <c r="C67" s="280"/>
      <c r="D67" t="s">
        <v>294</v>
      </c>
      <c r="E67" s="179"/>
      <c r="F67" s="301">
        <v>63</v>
      </c>
      <c r="G67" s="330" t="s">
        <v>295</v>
      </c>
      <c r="H67" s="265"/>
      <c r="I67" s="265"/>
      <c r="J67" s="265"/>
      <c r="K67" s="265"/>
      <c r="L67" s="265"/>
      <c r="O67" s="390"/>
      <c r="P67" s="179" t="s">
        <v>296</v>
      </c>
      <c r="Q67" s="193"/>
      <c r="R67" s="162"/>
      <c r="S67" s="430"/>
      <c r="T67" s="276" t="s">
        <v>210</v>
      </c>
    </row>
    <row r="68" spans="1:20" ht="17.649999999999999" x14ac:dyDescent="0.45">
      <c r="A68" s="58" t="s">
        <v>305</v>
      </c>
      <c r="B68" s="620" t="s">
        <v>306</v>
      </c>
      <c r="C68" s="161"/>
      <c r="D68" s="180" t="s">
        <v>259</v>
      </c>
      <c r="E68" s="278"/>
      <c r="F68" s="328">
        <v>55.44</v>
      </c>
      <c r="G68" s="382" t="s">
        <v>307</v>
      </c>
      <c r="H68" s="329"/>
      <c r="I68" s="329"/>
      <c r="J68" s="383">
        <v>64.599999999999994</v>
      </c>
      <c r="K68" s="382" t="s">
        <v>308</v>
      </c>
      <c r="L68" s="329"/>
      <c r="M68" s="329"/>
      <c r="N68" s="329"/>
      <c r="O68" s="279"/>
      <c r="P68" s="331" t="s">
        <v>297</v>
      </c>
      <c r="Q68" s="23"/>
      <c r="R68" s="23"/>
      <c r="S68" s="619"/>
      <c r="T68" s="409" t="s">
        <v>348</v>
      </c>
    </row>
    <row r="69" spans="1:20" ht="23.25" x14ac:dyDescent="0.7">
      <c r="A69" s="4" t="s">
        <v>183</v>
      </c>
      <c r="B69" s="1"/>
      <c r="C69" s="1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725"/>
      <c r="T69" s="1" t="s">
        <v>135</v>
      </c>
    </row>
    <row r="70" spans="1:20" x14ac:dyDescent="0.4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726"/>
      <c r="T70" s="2"/>
    </row>
    <row r="71" spans="1:20" x14ac:dyDescent="0.45">
      <c r="A71" s="202" t="s">
        <v>180</v>
      </c>
      <c r="B71" s="203" t="s">
        <v>47</v>
      </c>
      <c r="C71" s="204"/>
      <c r="D71" s="204"/>
      <c r="E71" s="204"/>
      <c r="F71" s="274" t="s">
        <v>254</v>
      </c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  <c r="S71" s="727"/>
      <c r="T71" s="724"/>
    </row>
    <row r="72" spans="1:20" x14ac:dyDescent="0.45">
      <c r="A72" s="57" t="s">
        <v>187</v>
      </c>
      <c r="B72" s="190" t="s">
        <v>189</v>
      </c>
      <c r="C72" s="20"/>
      <c r="D72" s="20"/>
      <c r="E72" s="20"/>
      <c r="F72" s="190" t="s">
        <v>252</v>
      </c>
      <c r="G72" s="21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431"/>
      <c r="T72" s="266" t="s">
        <v>349</v>
      </c>
    </row>
    <row r="73" spans="1:20" x14ac:dyDescent="0.45">
      <c r="A73" s="58" t="s">
        <v>181</v>
      </c>
      <c r="B73" s="192" t="s">
        <v>216</v>
      </c>
      <c r="C73" s="23"/>
      <c r="D73" s="23"/>
      <c r="E73" s="23"/>
      <c r="F73" s="191" t="s">
        <v>253</v>
      </c>
      <c r="G73" s="23"/>
      <c r="H73" s="23"/>
      <c r="I73" s="63"/>
      <c r="J73" s="23"/>
      <c r="K73" s="23"/>
      <c r="L73" s="23"/>
      <c r="M73" s="23"/>
      <c r="N73" s="23"/>
      <c r="O73" s="23"/>
      <c r="P73" s="23"/>
      <c r="Q73" s="23"/>
      <c r="R73" s="23"/>
      <c r="S73" s="432"/>
      <c r="T73" s="180" t="s">
        <v>349</v>
      </c>
    </row>
    <row r="74" spans="1:20" x14ac:dyDescent="0.45">
      <c r="A74" s="59" t="s">
        <v>260</v>
      </c>
      <c r="B74" s="190" t="s">
        <v>261</v>
      </c>
      <c r="C74" s="21"/>
      <c r="D74" s="21"/>
      <c r="E74" s="21"/>
      <c r="F74" s="259" t="s">
        <v>335</v>
      </c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431"/>
      <c r="T74" s="267" t="s">
        <v>349</v>
      </c>
    </row>
    <row r="75" spans="1:20" x14ac:dyDescent="0.45">
      <c r="A75" s="58" t="s">
        <v>190</v>
      </c>
      <c r="B75" s="192" t="s">
        <v>251</v>
      </c>
      <c r="C75" s="23"/>
      <c r="D75" s="23"/>
      <c r="E75" s="23"/>
      <c r="F75" s="260" t="s">
        <v>334</v>
      </c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432"/>
      <c r="T75" s="180" t="s">
        <v>349</v>
      </c>
    </row>
    <row r="76" spans="1:20" x14ac:dyDescent="0.45">
      <c r="A76" s="59" t="s">
        <v>179</v>
      </c>
      <c r="B76" s="190" t="s">
        <v>188</v>
      </c>
      <c r="C76" s="21"/>
      <c r="D76" s="21"/>
      <c r="E76" s="21"/>
      <c r="F76" s="259" t="s">
        <v>350</v>
      </c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431"/>
      <c r="T76" s="267" t="s">
        <v>349</v>
      </c>
    </row>
    <row r="78" spans="1:20" x14ac:dyDescent="0.45">
      <c r="A78" s="728"/>
    </row>
    <row r="79" spans="1:20" x14ac:dyDescent="0.45">
      <c r="A79" s="728"/>
      <c r="B79" s="729"/>
      <c r="D79" s="729"/>
      <c r="E79" s="715"/>
      <c r="R79" s="714"/>
    </row>
    <row r="80" spans="1:20" x14ac:dyDescent="0.45">
      <c r="E80" s="714"/>
    </row>
  </sheetData>
  <sheetProtection sort="0" autoFilter="0"/>
  <autoFilter ref="A28:T69" xr:uid="{00000000-0009-0000-0000-00000D000000}">
    <sortState xmlns:xlrd2="http://schemas.microsoft.com/office/spreadsheetml/2017/richdata2" ref="A30:S66">
      <sortCondition ref="B29"/>
    </sortState>
  </autoFilter>
  <mergeCells count="10">
    <mergeCell ref="B66:B67"/>
    <mergeCell ref="G62:H62"/>
    <mergeCell ref="A1:T1"/>
    <mergeCell ref="P27:Q27"/>
    <mergeCell ref="B31:B46"/>
    <mergeCell ref="B47:B59"/>
    <mergeCell ref="B60:B63"/>
    <mergeCell ref="Q64:S64"/>
    <mergeCell ref="A27:B27"/>
    <mergeCell ref="C27:D27"/>
  </mergeCells>
  <phoneticPr fontId="5" type="noConversion"/>
  <conditionalFormatting sqref="D29:E29">
    <cfRule type="containsText" dxfId="20" priority="50" operator="containsText" text="patient">
      <formula>NOT(ISERROR(SEARCH("patient",D29)))</formula>
    </cfRule>
  </conditionalFormatting>
  <conditionalFormatting sqref="D31:E63">
    <cfRule type="containsText" dxfId="19" priority="26" operator="containsText" text="patient">
      <formula>NOT(ISERROR(SEARCH("patient",D31)))</formula>
    </cfRule>
  </conditionalFormatting>
  <conditionalFormatting sqref="E29">
    <cfRule type="containsText" dxfId="18" priority="55" operator="containsText" text="N/A">
      <formula>NOT(ISERROR(SEARCH("N/A",E29)))</formula>
    </cfRule>
  </conditionalFormatting>
  <conditionalFormatting sqref="E31:E63">
    <cfRule type="containsText" dxfId="17" priority="27" operator="containsText" text="N/A">
      <formula>NOT(ISERROR(SEARCH("N/A",E31)))</formula>
    </cfRule>
  </conditionalFormatting>
  <conditionalFormatting sqref="E30:H30">
    <cfRule type="containsText" dxfId="16" priority="1" operator="containsText" text="N/A">
      <formula>NOT(ISERROR(SEARCH("N/A",E30)))</formula>
    </cfRule>
  </conditionalFormatting>
  <conditionalFormatting sqref="F39">
    <cfRule type="containsText" dxfId="15" priority="3" operator="containsText" text="patient">
      <formula>NOT(ISERROR(SEARCH("patient",F39)))</formula>
    </cfRule>
  </conditionalFormatting>
  <conditionalFormatting sqref="F31:H47 F29:O29 F62:G62 F63:H63">
    <cfRule type="containsText" dxfId="14" priority="6" operator="containsText" text="N/A">
      <formula>NOT(ISERROR(SEARCH("N/A",F29)))</formula>
    </cfRule>
  </conditionalFormatting>
  <conditionalFormatting sqref="F48:H48">
    <cfRule type="containsText" dxfId="13" priority="2" operator="containsText" text="N/A">
      <formula>NOT(ISERROR(SEARCH("N/A",F48)))</formula>
    </cfRule>
  </conditionalFormatting>
  <conditionalFormatting sqref="F49:H51">
    <cfRule type="containsText" dxfId="12" priority="4" operator="containsText" text="Column">
      <formula>NOT(ISERROR(SEARCH("Column",F49)))</formula>
    </cfRule>
  </conditionalFormatting>
  <conditionalFormatting sqref="F49:H61">
    <cfRule type="containsText" dxfId="11" priority="5" operator="containsText" text="N/A">
      <formula>NOT(ISERROR(SEARCH("N/A",F49)))</formula>
    </cfRule>
  </conditionalFormatting>
  <conditionalFormatting sqref="F67:L68">
    <cfRule type="containsText" dxfId="10" priority="42" operator="containsText" text="N/A">
      <formula>NOT(ISERROR(SEARCH("N/A",F67)))</formula>
    </cfRule>
  </conditionalFormatting>
  <conditionalFormatting sqref="I31:O63">
    <cfRule type="containsText" dxfId="9" priority="7" operator="containsText" text="N/A">
      <formula>NOT(ISERROR(SEARCH("N/A",I31)))</formula>
    </cfRule>
  </conditionalFormatting>
  <conditionalFormatting sqref="P49:Q51">
    <cfRule type="containsText" dxfId="8" priority="12" operator="containsText" text="Column">
      <formula>NOT(ISERROR(SEARCH("Column",P49)))</formula>
    </cfRule>
  </conditionalFormatting>
  <conditionalFormatting sqref="P49:Q63">
    <cfRule type="containsText" dxfId="7" priority="13" operator="containsText" text="N/A">
      <formula>NOT(ISERROR(SEARCH("N/A",P49)))</formula>
    </cfRule>
  </conditionalFormatting>
  <conditionalFormatting sqref="P29:S48">
    <cfRule type="containsText" dxfId="6" priority="10" operator="containsText" text="N/A">
      <formula>NOT(ISERROR(SEARCH("N/A",P29)))</formula>
    </cfRule>
  </conditionalFormatting>
  <conditionalFormatting sqref="R49:R51">
    <cfRule type="containsText" dxfId="5" priority="18" operator="containsText" text="N/A">
      <formula>NOT(ISERROR(SEARCH("N/A",R49)))</formula>
    </cfRule>
  </conditionalFormatting>
  <conditionalFormatting sqref="R52:S63">
    <cfRule type="containsText" dxfId="4" priority="17" operator="containsText" text="N/A">
      <formula>NOT(ISERROR(SEARCH("N/A",R52)))</formula>
    </cfRule>
  </conditionalFormatting>
  <conditionalFormatting sqref="S49:S51">
    <cfRule type="containsText" dxfId="3" priority="19" operator="containsText" text="Column">
      <formula>NOT(ISERROR(SEARCH("Column",S49)))</formula>
    </cfRule>
    <cfRule type="containsText" dxfId="2" priority="20" operator="containsText" text="N/A">
      <formula>NOT(ISERROR(SEARCH("N/A",S49)))</formula>
    </cfRule>
  </conditionalFormatting>
  <conditionalFormatting sqref="T30">
    <cfRule type="containsText" dxfId="1" priority="45" operator="containsText" text="N/A">
      <formula>NOT(ISERROR(SEARCH("N/A",T30)))</formula>
    </cfRule>
  </conditionalFormatting>
  <conditionalFormatting sqref="T48">
    <cfRule type="containsText" dxfId="0" priority="31" operator="containsText" text="N/A">
      <formula>NOT(ISERROR(SEARCH("N/A",T48)))</formula>
    </cfRule>
  </conditionalFormatting>
  <hyperlinks>
    <hyperlink ref="A29" r:id="rId1" xr:uid="{00000000-0004-0000-0D00-000000000000}"/>
    <hyperlink ref="A31" r:id="rId2" xr:uid="{00000000-0004-0000-0D00-000001000000}"/>
    <hyperlink ref="A32" r:id="rId3" xr:uid="{00000000-0004-0000-0D00-000002000000}"/>
    <hyperlink ref="A33" r:id="rId4" xr:uid="{00000000-0004-0000-0D00-000003000000}"/>
    <hyperlink ref="A34" r:id="rId5" xr:uid="{00000000-0004-0000-0D00-000004000000}"/>
    <hyperlink ref="A35" r:id="rId6" xr:uid="{00000000-0004-0000-0D00-000005000000}"/>
    <hyperlink ref="A36" r:id="rId7" xr:uid="{00000000-0004-0000-0D00-000006000000}"/>
    <hyperlink ref="A37" r:id="rId8" xr:uid="{00000000-0004-0000-0D00-000007000000}"/>
    <hyperlink ref="A38" r:id="rId9" xr:uid="{00000000-0004-0000-0D00-000008000000}"/>
    <hyperlink ref="A39" r:id="rId10" xr:uid="{00000000-0004-0000-0D00-000009000000}"/>
    <hyperlink ref="A40" r:id="rId11" xr:uid="{00000000-0004-0000-0D00-00000A000000}"/>
    <hyperlink ref="A41" r:id="rId12" xr:uid="{00000000-0004-0000-0D00-00000B000000}"/>
    <hyperlink ref="A42" r:id="rId13" xr:uid="{00000000-0004-0000-0D00-00000C000000}"/>
    <hyperlink ref="A43" r:id="rId14" xr:uid="{00000000-0004-0000-0D00-00000D000000}"/>
    <hyperlink ref="A44" r:id="rId15" xr:uid="{00000000-0004-0000-0D00-00000E000000}"/>
    <hyperlink ref="A45" r:id="rId16" xr:uid="{00000000-0004-0000-0D00-00000F000000}"/>
    <hyperlink ref="A46" r:id="rId17" xr:uid="{00000000-0004-0000-0D00-000010000000}"/>
    <hyperlink ref="T34" r:id="rId18" xr:uid="{00000000-0004-0000-0D00-000011000000}"/>
    <hyperlink ref="T35" r:id="rId19" xr:uid="{00000000-0004-0000-0D00-000012000000}"/>
    <hyperlink ref="T33" r:id="rId20" xr:uid="{00000000-0004-0000-0D00-000013000000}"/>
    <hyperlink ref="T31" r:id="rId21" xr:uid="{00000000-0004-0000-0D00-000014000000}"/>
    <hyperlink ref="T36" r:id="rId22" xr:uid="{00000000-0004-0000-0D00-000015000000}"/>
    <hyperlink ref="T42" r:id="rId23" display="https://www.ohsu.edu/visit/parking-lot-20" xr:uid="{00000000-0004-0000-0D00-000016000000}"/>
    <hyperlink ref="T44" r:id="rId24" display="https://www.ohsu.edu/visit/parking-lot-20" xr:uid="{00000000-0004-0000-0D00-000017000000}"/>
    <hyperlink ref="T45" r:id="rId25" xr:uid="{00000000-0004-0000-0D00-000018000000}"/>
    <hyperlink ref="T43" r:id="rId26" xr:uid="{00000000-0004-0000-0D00-000019000000}"/>
    <hyperlink ref="T39" r:id="rId27" xr:uid="{00000000-0004-0000-0D00-00001A000000}"/>
    <hyperlink ref="T47" r:id="rId28" xr:uid="{00000000-0004-0000-0D00-00001B000000}"/>
    <hyperlink ref="A67" r:id="rId29" xr:uid="{00000000-0004-0000-0D00-00001C000000}"/>
    <hyperlink ref="A66" r:id="rId30" xr:uid="{00000000-0004-0000-0D00-00001D000000}"/>
    <hyperlink ref="T66" r:id="rId31" display="https://www.ohsu.edu/visit/motorcycle?utm_source=rate" xr:uid="{00000000-0004-0000-0D00-00001E000000}"/>
    <hyperlink ref="A47" r:id="rId32" xr:uid="{00000000-0004-0000-0D00-00001F000000}"/>
    <hyperlink ref="E2" location="'Table of Contents'!A1" display="View only products you may qualify via the Table of Contents or the sheet tabs at bottom." xr:uid="{00000000-0004-0000-0D00-000020000000}"/>
    <hyperlink ref="T32" r:id="rId33" xr:uid="{00000000-0004-0000-0D00-000021000000}"/>
    <hyperlink ref="T37" r:id="rId34" xr:uid="{00000000-0004-0000-0D00-000022000000}"/>
    <hyperlink ref="T38" r:id="rId35" xr:uid="{00000000-0004-0000-0D00-000023000000}"/>
    <hyperlink ref="T40" r:id="rId36" xr:uid="{00000000-0004-0000-0D00-000024000000}"/>
    <hyperlink ref="T46" r:id="rId37" xr:uid="{00000000-0004-0000-0D00-000025000000}"/>
    <hyperlink ref="T41" r:id="rId38" xr:uid="{00000000-0004-0000-0D00-000026000000}"/>
    <hyperlink ref="D68" r:id="rId39" xr:uid="{00000000-0004-0000-0D00-000027000000}"/>
    <hyperlink ref="A68" r:id="rId40" display="GME Marquam Hill" xr:uid="{00000000-0004-0000-0D00-000028000000}"/>
    <hyperlink ref="D4:F4" r:id="rId41" display="More on how Wage Based Reservation Parking is determined here." xr:uid="{00000000-0004-0000-0D00-000029000000}"/>
    <hyperlink ref="E4" r:id="rId42" xr:uid="{00000000-0004-0000-0D00-00002A000000}"/>
    <hyperlink ref="A17" r:id="rId43" xr:uid="{00000000-0004-0000-0D00-00002B000000}"/>
    <hyperlink ref="A18" r:id="rId44" xr:uid="{00000000-0004-0000-0D00-00002C000000}"/>
    <hyperlink ref="A16" r:id="rId45" display="C-Tran Express" xr:uid="{00000000-0004-0000-0D00-00002D000000}"/>
    <hyperlink ref="A19" r:id="rId46" display="TriMet Universal" xr:uid="{00000000-0004-0000-0D00-00002E000000}"/>
    <hyperlink ref="A20" r:id="rId47" display="TriMet: Medical Assistant" xr:uid="{00000000-0004-0000-0D00-00002F000000}"/>
    <hyperlink ref="A24" r:id="rId48" xr:uid="{00000000-0004-0000-0D00-000030000000}"/>
    <hyperlink ref="A25" r:id="rId49" xr:uid="{00000000-0004-0000-0D00-000031000000}"/>
    <hyperlink ref="A21" r:id="rId50" display="TriMet: ONA new hire" xr:uid="{00000000-0004-0000-0D00-000032000000}"/>
    <hyperlink ref="A7" r:id="rId51" display="MyCommute incentive" xr:uid="{00000000-0004-0000-0D00-000033000000}"/>
    <hyperlink ref="A12" r:id="rId52" display="Bike Subsidy" xr:uid="{00000000-0004-0000-0D00-000034000000}"/>
    <hyperlink ref="A13" r:id="rId53" display="E-Bike Subsidy" xr:uid="{00000000-0004-0000-0D00-000035000000}"/>
    <hyperlink ref="A10" r:id="rId54" display="30 Day Loaner Bike" xr:uid="{00000000-0004-0000-0D00-000036000000}"/>
    <hyperlink ref="A11" r:id="rId55" display="14 Day Loaner E-Bike" xr:uid="{00000000-0004-0000-0D00-000037000000}"/>
    <hyperlink ref="A6" r:id="rId56" display="Go By Bike Valet" xr:uid="{00000000-0004-0000-0D00-000038000000}"/>
    <hyperlink ref="A8" r:id="rId57" location="accordion-36076?utm_source=ratesheet" xr:uid="{00000000-0004-0000-0D00-000039000000}"/>
    <hyperlink ref="B12" r:id="rId58" xr:uid="{00000000-0004-0000-0D00-00003A000000}"/>
    <hyperlink ref="B13" r:id="rId59" xr:uid="{00000000-0004-0000-0D00-00003B000000}"/>
    <hyperlink ref="B6" r:id="rId60" display="onsite" xr:uid="{00000000-0004-0000-0D00-00003C000000}"/>
    <hyperlink ref="B9:B10" r:id="rId61" display="Go By Bike" xr:uid="{00000000-0004-0000-0D00-00003D000000}"/>
    <hyperlink ref="B7" r:id="rId62" xr:uid="{00000000-0004-0000-0D00-00003E000000}"/>
    <hyperlink ref="B8" r:id="rId63" xr:uid="{00000000-0004-0000-0D00-00003F000000}"/>
    <hyperlink ref="B9" r:id="rId64" xr:uid="{00000000-0004-0000-0D00-000040000000}"/>
    <hyperlink ref="A15" r:id="rId65" display="MyCommute incentive" xr:uid="{00000000-0004-0000-0D00-000041000000}"/>
    <hyperlink ref="B15" r:id="rId66" xr:uid="{00000000-0004-0000-0D00-000042000000}"/>
    <hyperlink ref="B25" r:id="rId67" xr:uid="{00000000-0004-0000-0D00-000043000000}"/>
    <hyperlink ref="B24" r:id="rId68" xr:uid="{00000000-0004-0000-0D00-000044000000}"/>
    <hyperlink ref="B16" r:id="rId69" xr:uid="{00000000-0004-0000-0D00-000045000000}"/>
    <hyperlink ref="B18" r:id="rId70" xr:uid="{00000000-0004-0000-0D00-000046000000}"/>
    <hyperlink ref="B20" r:id="rId71" xr:uid="{00000000-0004-0000-0D00-000047000000}"/>
    <hyperlink ref="B19" r:id="rId72" xr:uid="{00000000-0004-0000-0D00-000048000000}"/>
    <hyperlink ref="B21" r:id="rId73" xr:uid="{00000000-0004-0000-0D00-000049000000}"/>
    <hyperlink ref="B17" r:id="rId74" xr:uid="{00000000-0004-0000-0D00-00004A000000}"/>
    <hyperlink ref="A30" r:id="rId75" xr:uid="{00000000-0004-0000-0D00-00004B000000}"/>
    <hyperlink ref="T24" r:id="rId76" display="https://www.ohsu.edu/ridehome?utm_source=rate" xr:uid="{00000000-0004-0000-0D00-00004D000000}"/>
    <hyperlink ref="T25" r:id="rId77" display="https://o2.ohsu.edu/lyftoff?utm_source=rate" xr:uid="{00000000-0004-0000-0D00-00004E000000}"/>
    <hyperlink ref="T21" r:id="rId78" display="https://www.ohsu.edu/transit?utm_source=rate" xr:uid="{00000000-0004-0000-0D00-00004F000000}"/>
    <hyperlink ref="T16" r:id="rId79" display="https://www.ohsu.edu/transit?utm_source=rate" xr:uid="{00000000-0004-0000-0D00-000051000000}"/>
    <hyperlink ref="A72" r:id="rId80" xr:uid="{00000000-0004-0000-0D00-000055000000}"/>
    <hyperlink ref="A73" r:id="rId81" xr:uid="{00000000-0004-0000-0D00-000056000000}"/>
    <hyperlink ref="A74" r:id="rId82" xr:uid="{00000000-0004-0000-0D00-000057000000}"/>
    <hyperlink ref="A75" r:id="rId83" xr:uid="{00000000-0004-0000-0D00-000058000000}"/>
    <hyperlink ref="A76" r:id="rId84" xr:uid="{00000000-0004-0000-0D00-000059000000}"/>
    <hyperlink ref="T72" r:id="rId85" display="https://www.ohsu.edu/visit/parking-services-departments?utm_source=rate" xr:uid="{00000000-0004-0000-0D00-00005A000000}"/>
    <hyperlink ref="T73" r:id="rId86" display="https://www.ohsu.edu/visit/parking-services-departments?utm_source=rate" xr:uid="{00000000-0004-0000-0D00-00005B000000}"/>
    <hyperlink ref="P66" r:id="rId87" display="Requires OHSU Motorcycle permit. Request Here. Select “Request or Stop Permit”" xr:uid="{00000000-0004-0000-0D00-00005F000000}"/>
    <hyperlink ref="P67" r:id="rId88" display="Available with an ADA permit or doctor's note. Request the permit here. Select &quot;Request or Stop a Permit.&quot;" xr:uid="{00000000-0004-0000-0D00-000060000000}"/>
    <hyperlink ref="T6" r:id="rId89" xr:uid="{00000000-0004-0000-0D00-000061000000}"/>
    <hyperlink ref="T13" r:id="rId90" display="https://o2.ohsu.edu/campus-access-and-commute/getting-bike?utm_source=rate" xr:uid="{00000000-0004-0000-0D00-000062000000}"/>
    <hyperlink ref="T7" r:id="rId91" display="https://o2.ohsu.edu/mycommute?utm_source=rate" xr:uid="{00000000-0004-0000-0D00-000063000000}"/>
    <hyperlink ref="T15" r:id="rId92" display="https://o2.ohsu.edu/mycommute?utm_source=rate" xr:uid="{00000000-0004-0000-0D00-000064000000}"/>
    <hyperlink ref="T30" r:id="rId93" xr:uid="{00000000-0004-0000-0D00-000065000000}"/>
    <hyperlink ref="D68" r:id="rId94" xr:uid="{00000000-0004-0000-0D00-000066000000}"/>
    <hyperlink ref="A68" r:id="rId95" display="GME Marquam Hill" xr:uid="{00000000-0004-0000-0D00-000067000000}"/>
    <hyperlink ref="P68" r:id="rId96" xr:uid="{00000000-0004-0000-0D00-000068000000}"/>
    <hyperlink ref="A48" r:id="rId97" xr:uid="{00000000-0004-0000-0D00-000069000000}"/>
    <hyperlink ref="A49" r:id="rId98" xr:uid="{00000000-0004-0000-0D00-00006A000000}"/>
    <hyperlink ref="T53" r:id="rId99" xr:uid="{00000000-0004-0000-0D00-00006B000000}"/>
    <hyperlink ref="T52" r:id="rId100" xr:uid="{00000000-0004-0000-0D00-00006C000000}"/>
    <hyperlink ref="T59" r:id="rId101" xr:uid="{00000000-0004-0000-0D00-00006D000000}"/>
    <hyperlink ref="T56" r:id="rId102" xr:uid="{00000000-0004-0000-0D00-00006E000000}"/>
    <hyperlink ref="T57" r:id="rId103" xr:uid="{00000000-0004-0000-0D00-00006F000000}"/>
    <hyperlink ref="A52" r:id="rId104" xr:uid="{00000000-0004-0000-0D00-000070000000}"/>
    <hyperlink ref="A53" r:id="rId105" xr:uid="{00000000-0004-0000-0D00-000071000000}"/>
    <hyperlink ref="A56" r:id="rId106" xr:uid="{00000000-0004-0000-0D00-000072000000}"/>
    <hyperlink ref="A54" r:id="rId107" xr:uid="{00000000-0004-0000-0D00-000073000000}"/>
    <hyperlink ref="A57" r:id="rId108" xr:uid="{00000000-0004-0000-0D00-000074000000}"/>
    <hyperlink ref="A58" r:id="rId109" xr:uid="{00000000-0004-0000-0D00-000075000000}"/>
    <hyperlink ref="A59" r:id="rId110" xr:uid="{00000000-0004-0000-0D00-000076000000}"/>
    <hyperlink ref="A62" r:id="rId111" xr:uid="{00000000-0004-0000-0D00-000077000000}"/>
    <hyperlink ref="A55" r:id="rId112" xr:uid="{00000000-0004-0000-0D00-000078000000}"/>
    <hyperlink ref="A60" r:id="rId113" xr:uid="{00000000-0004-0000-0D00-000079000000}"/>
    <hyperlink ref="T60" r:id="rId114" xr:uid="{00000000-0004-0000-0D00-00007A000000}"/>
    <hyperlink ref="T63" r:id="rId115" xr:uid="{00000000-0004-0000-0D00-00007B000000}"/>
    <hyperlink ref="T62" r:id="rId116" xr:uid="{00000000-0004-0000-0D00-00007C000000}"/>
    <hyperlink ref="T58" r:id="rId117" xr:uid="{00000000-0004-0000-0D00-00007D000000}"/>
    <hyperlink ref="T55" r:id="rId118" xr:uid="{00000000-0004-0000-0D00-00007E000000}"/>
    <hyperlink ref="T54" r:id="rId119" xr:uid="{00000000-0004-0000-0D00-00007F000000}"/>
    <hyperlink ref="A63" r:id="rId120" xr:uid="{00000000-0004-0000-0D00-000080000000}"/>
    <hyperlink ref="T48" r:id="rId121" xr:uid="{00000000-0004-0000-0D00-000081000000}"/>
    <hyperlink ref="T8" r:id="rId122" display="https://o2.ohsu.edu/campus-access-and-commute/getting-bike?utm_source=rate" xr:uid="{3AD333D9-968C-472C-88DB-79265B809B08}"/>
    <hyperlink ref="T29" r:id="rId123" display="https://www.ohsu.edu/shalom?utm_source=rate" xr:uid="{CB32E9FB-0AFA-46E4-BAF7-A8CB1CF1C03D}"/>
    <hyperlink ref="T68" r:id="rId124" display="https://o2.ohsu.edu/campus-access-and-commute/gme-resident-transportation?utm_source=rate" xr:uid="{83D10BBE-41A5-48C1-B9DD-77A47D7DB730}"/>
    <hyperlink ref="A9" r:id="rId125" location="accordion-36076?utm_source=ratesheet" xr:uid="{7B8C5534-4A45-46C8-85EC-ECE5FF49B716}"/>
    <hyperlink ref="A23" r:id="rId126" xr:uid="{A7564EEC-DCF7-478F-B1B7-29F611A8C5AC}"/>
    <hyperlink ref="B11" r:id="rId127" xr:uid="{7A44FFE5-8A40-4A1C-9B40-4908E7DCB4EC}"/>
    <hyperlink ref="B23" r:id="rId128" xr:uid="{5A5D450F-12D6-4E77-91B9-4D4C78236775}"/>
  </hyperlinks>
  <pageMargins left="0.25" right="0.25" top="0.75" bottom="0.75" header="0.3" footer="0.3"/>
  <pageSetup paperSize="3" orientation="landscape" horizontalDpi="300" verticalDpi="300" r:id="rId129"/>
  <rowBreaks count="2" manualBreakCount="2">
    <brk id="25" max="16383" man="1"/>
    <brk id="6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6"/>
  <sheetViews>
    <sheetView showGridLines="0" showRowColHeaders="0" showRuler="0" zoomScale="120" zoomScaleNormal="120" workbookViewId="0">
      <selection activeCell="M41" sqref="M41"/>
    </sheetView>
  </sheetViews>
  <sheetFormatPr defaultRowHeight="14.25" x14ac:dyDescent="0.45"/>
  <cols>
    <col min="10" max="10" width="13" customWidth="1"/>
    <col min="11" max="11" width="4" customWidth="1"/>
  </cols>
  <sheetData>
    <row r="1" spans="1:10" x14ac:dyDescent="0.45">
      <c r="A1" s="41"/>
      <c r="B1" s="41"/>
      <c r="C1" s="41"/>
      <c r="D1" s="41"/>
      <c r="E1" s="41"/>
      <c r="F1" s="41"/>
      <c r="G1" s="41"/>
      <c r="H1" s="41"/>
      <c r="I1" s="41"/>
      <c r="J1" s="41"/>
    </row>
    <row r="2" spans="1:10" x14ac:dyDescent="0.45">
      <c r="A2" s="41"/>
      <c r="B2" s="41"/>
      <c r="C2" s="41"/>
      <c r="D2" s="41"/>
      <c r="E2" s="41"/>
      <c r="F2" s="41"/>
      <c r="G2" s="41"/>
      <c r="H2" s="41"/>
      <c r="I2" s="41"/>
      <c r="J2" s="41"/>
    </row>
    <row r="3" spans="1:10" x14ac:dyDescent="0.45">
      <c r="A3" s="41"/>
      <c r="B3" s="41"/>
      <c r="C3" s="41"/>
      <c r="D3" s="41"/>
      <c r="E3" s="41"/>
      <c r="F3" s="41"/>
      <c r="G3" s="41"/>
      <c r="H3" s="41"/>
      <c r="I3" s="41"/>
      <c r="J3" s="41"/>
    </row>
    <row r="4" spans="1:10" x14ac:dyDescent="0.45">
      <c r="A4" s="41"/>
      <c r="B4" s="41"/>
      <c r="C4" s="41"/>
      <c r="D4" s="41"/>
      <c r="E4" s="41"/>
      <c r="F4" s="41"/>
      <c r="G4" s="41"/>
      <c r="H4" s="41"/>
      <c r="I4" s="41"/>
      <c r="J4" s="41"/>
    </row>
    <row r="5" spans="1:10" x14ac:dyDescent="0.45">
      <c r="A5" s="41"/>
      <c r="B5" s="41"/>
      <c r="C5" s="41"/>
      <c r="D5" s="41"/>
      <c r="E5" s="41"/>
      <c r="F5" s="41"/>
      <c r="G5" s="41"/>
      <c r="H5" s="41"/>
      <c r="I5" s="41"/>
      <c r="J5" s="41"/>
    </row>
    <row r="6" spans="1:10" x14ac:dyDescent="0.45">
      <c r="A6" s="41"/>
      <c r="B6" s="41"/>
      <c r="C6" s="41"/>
      <c r="D6" s="41"/>
      <c r="E6" s="41"/>
      <c r="F6" s="41"/>
      <c r="G6" s="41"/>
      <c r="H6" s="41"/>
      <c r="I6" s="41"/>
      <c r="J6" s="41"/>
    </row>
    <row r="7" spans="1:10" x14ac:dyDescent="0.45">
      <c r="A7" s="41"/>
      <c r="B7" s="41"/>
      <c r="C7" s="41"/>
      <c r="D7" s="41"/>
      <c r="E7" s="41"/>
      <c r="F7" s="41"/>
      <c r="G7" s="41"/>
      <c r="H7" s="41"/>
      <c r="I7" s="41"/>
      <c r="J7" s="41"/>
    </row>
    <row r="8" spans="1:10" x14ac:dyDescent="0.45">
      <c r="A8" s="41"/>
      <c r="B8" s="41"/>
      <c r="C8" s="41"/>
      <c r="D8" s="41"/>
      <c r="E8" s="41"/>
      <c r="F8" s="41"/>
      <c r="G8" s="41"/>
      <c r="H8" s="41"/>
      <c r="I8" s="41"/>
      <c r="J8" s="41"/>
    </row>
    <row r="9" spans="1:10" x14ac:dyDescent="0.45">
      <c r="A9" s="41"/>
      <c r="B9" s="41"/>
      <c r="C9" s="41"/>
      <c r="D9" s="41"/>
      <c r="E9" s="41"/>
      <c r="F9" s="41"/>
      <c r="G9" s="41"/>
      <c r="H9" s="41"/>
      <c r="I9" s="41"/>
      <c r="J9" s="41"/>
    </row>
    <row r="10" spans="1:10" x14ac:dyDescent="0.45">
      <c r="A10" s="41"/>
      <c r="B10" s="41"/>
      <c r="C10" s="41"/>
      <c r="D10" s="41"/>
      <c r="E10" s="41"/>
      <c r="F10" s="41"/>
      <c r="G10" s="41"/>
      <c r="H10" s="41"/>
      <c r="I10" s="41"/>
      <c r="J10" s="41"/>
    </row>
    <row r="11" spans="1:10" x14ac:dyDescent="0.45">
      <c r="A11" s="41"/>
      <c r="B11" s="41"/>
      <c r="C11" s="41"/>
      <c r="D11" s="41"/>
      <c r="E11" s="41"/>
      <c r="F11" s="41"/>
      <c r="G11" s="41"/>
      <c r="H11" s="41"/>
      <c r="I11" s="41"/>
      <c r="J11" s="41"/>
    </row>
    <row r="12" spans="1:10" x14ac:dyDescent="0.45">
      <c r="A12" s="41"/>
      <c r="B12" s="41"/>
      <c r="C12" s="41"/>
      <c r="D12" s="41"/>
      <c r="E12" s="41"/>
      <c r="F12" s="41"/>
      <c r="G12" s="41"/>
      <c r="H12" s="41"/>
      <c r="I12" s="41"/>
      <c r="J12" s="41"/>
    </row>
    <row r="13" spans="1:10" x14ac:dyDescent="0.45">
      <c r="A13" s="41"/>
      <c r="B13" s="41"/>
      <c r="C13" s="41"/>
      <c r="D13" s="41"/>
      <c r="E13" s="41"/>
      <c r="F13" s="41"/>
      <c r="G13" s="41"/>
      <c r="H13" s="41"/>
      <c r="I13" s="41"/>
      <c r="J13" s="41"/>
    </row>
    <row r="14" spans="1:10" x14ac:dyDescent="0.45">
      <c r="A14" s="41"/>
      <c r="B14" s="41"/>
      <c r="C14" s="41"/>
      <c r="D14" s="41"/>
      <c r="E14" s="41"/>
      <c r="F14" s="41"/>
      <c r="G14" s="41"/>
      <c r="H14" s="41"/>
      <c r="I14" s="41"/>
      <c r="J14" s="41"/>
    </row>
    <row r="15" spans="1:10" x14ac:dyDescent="0.45">
      <c r="A15" s="41"/>
      <c r="B15" s="41"/>
      <c r="C15" s="41"/>
      <c r="D15" s="41"/>
      <c r="E15" s="41"/>
      <c r="F15" s="41"/>
      <c r="G15" s="41"/>
      <c r="H15" s="41"/>
      <c r="I15" s="41"/>
      <c r="J15" s="41"/>
    </row>
    <row r="16" spans="1:10" x14ac:dyDescent="0.45">
      <c r="A16" s="41"/>
      <c r="B16" s="41"/>
      <c r="C16" s="41"/>
      <c r="D16" s="41"/>
      <c r="E16" s="41"/>
      <c r="F16" s="41"/>
      <c r="G16" s="41"/>
      <c r="H16" s="41"/>
      <c r="I16" s="41"/>
      <c r="J16" s="41"/>
    </row>
    <row r="17" spans="1:10" x14ac:dyDescent="0.45">
      <c r="A17" s="41"/>
      <c r="B17" s="41"/>
      <c r="C17" s="41"/>
      <c r="D17" s="41"/>
      <c r="E17" s="41"/>
      <c r="F17" s="41"/>
      <c r="G17" s="41"/>
      <c r="H17" s="41"/>
      <c r="I17" s="41"/>
      <c r="J17" s="41"/>
    </row>
    <row r="18" spans="1:10" x14ac:dyDescent="0.45">
      <c r="A18" s="41"/>
      <c r="B18" s="41"/>
      <c r="C18" s="41"/>
      <c r="D18" s="41"/>
      <c r="E18" s="41"/>
      <c r="F18" s="41"/>
      <c r="G18" s="41"/>
      <c r="H18" s="41"/>
      <c r="I18" s="41"/>
      <c r="J18" s="41"/>
    </row>
    <row r="19" spans="1:10" x14ac:dyDescent="0.45">
      <c r="A19" s="41"/>
      <c r="B19" s="41"/>
      <c r="C19" s="41"/>
      <c r="D19" s="41"/>
      <c r="E19" s="41"/>
      <c r="F19" s="41"/>
      <c r="G19" s="41"/>
      <c r="H19" s="41"/>
      <c r="I19" s="41"/>
      <c r="J19" s="41"/>
    </row>
    <row r="20" spans="1:10" x14ac:dyDescent="0.45">
      <c r="A20" s="41"/>
      <c r="B20" s="41"/>
      <c r="C20" s="41"/>
      <c r="D20" s="41"/>
      <c r="E20" s="41"/>
      <c r="F20" s="41"/>
      <c r="G20" s="41"/>
      <c r="H20" s="41"/>
      <c r="I20" s="41"/>
      <c r="J20" s="41"/>
    </row>
    <row r="21" spans="1:10" x14ac:dyDescent="0.45">
      <c r="A21" s="41"/>
      <c r="B21" s="41"/>
      <c r="C21" s="41"/>
      <c r="D21" s="41"/>
      <c r="E21" s="41"/>
      <c r="F21" s="41"/>
      <c r="G21" s="41"/>
      <c r="H21" s="41"/>
      <c r="I21" s="41"/>
      <c r="J21" s="41"/>
    </row>
    <row r="22" spans="1:10" x14ac:dyDescent="0.45">
      <c r="A22" s="41"/>
      <c r="B22" s="41"/>
      <c r="C22" s="41"/>
      <c r="D22" s="41"/>
      <c r="E22" s="41"/>
      <c r="F22" s="41"/>
      <c r="G22" s="41"/>
      <c r="H22" s="41"/>
      <c r="I22" s="41"/>
      <c r="J22" s="41"/>
    </row>
    <row r="23" spans="1:10" x14ac:dyDescent="0.45">
      <c r="A23" s="41"/>
      <c r="B23" s="41"/>
      <c r="C23" s="41"/>
      <c r="D23" s="41"/>
      <c r="E23" s="41"/>
      <c r="F23" s="41"/>
      <c r="G23" s="41"/>
      <c r="H23" s="41"/>
      <c r="I23" s="41"/>
      <c r="J23" s="41"/>
    </row>
    <row r="24" spans="1:10" x14ac:dyDescent="0.45">
      <c r="A24" s="41"/>
      <c r="B24" s="41"/>
      <c r="C24" s="41"/>
      <c r="D24" s="41"/>
      <c r="E24" s="41"/>
      <c r="F24" s="41"/>
      <c r="G24" s="41"/>
      <c r="H24" s="41"/>
      <c r="I24" s="41"/>
      <c r="J24" s="41"/>
    </row>
    <row r="25" spans="1:10" x14ac:dyDescent="0.45">
      <c r="A25" s="41"/>
      <c r="B25" s="41"/>
      <c r="C25" s="41"/>
      <c r="D25" s="41"/>
      <c r="E25" s="41"/>
      <c r="F25" s="41"/>
      <c r="G25" s="41"/>
      <c r="H25" s="41"/>
      <c r="I25" s="41"/>
      <c r="J25" s="41"/>
    </row>
    <row r="26" spans="1:10" x14ac:dyDescent="0.45">
      <c r="A26" s="41"/>
      <c r="B26" s="41"/>
      <c r="C26" s="41"/>
      <c r="D26" s="41"/>
      <c r="E26" s="41"/>
      <c r="F26" s="41"/>
      <c r="G26" s="41"/>
      <c r="H26" s="41"/>
      <c r="I26" s="41"/>
      <c r="J26" s="41"/>
    </row>
    <row r="27" spans="1:10" x14ac:dyDescent="0.45">
      <c r="A27" s="41"/>
      <c r="B27" s="41"/>
      <c r="C27" s="41"/>
      <c r="D27" s="41"/>
      <c r="E27" s="41"/>
      <c r="F27" s="41"/>
      <c r="G27" s="41"/>
      <c r="H27" s="41"/>
      <c r="I27" s="41"/>
      <c r="J27" s="41"/>
    </row>
    <row r="28" spans="1:10" x14ac:dyDescent="0.45">
      <c r="A28" s="41"/>
      <c r="B28" s="41"/>
      <c r="C28" s="41"/>
      <c r="D28" s="41"/>
      <c r="E28" s="41"/>
      <c r="F28" s="41"/>
      <c r="G28" s="41"/>
      <c r="H28" s="41"/>
      <c r="I28" s="41"/>
      <c r="J28" s="41"/>
    </row>
    <row r="29" spans="1:10" x14ac:dyDescent="0.45">
      <c r="A29" s="41"/>
      <c r="B29" s="41"/>
      <c r="C29" s="41"/>
      <c r="D29" s="41"/>
      <c r="E29" s="41"/>
      <c r="F29" s="41"/>
      <c r="G29" s="41"/>
      <c r="H29" s="41"/>
      <c r="I29" s="41"/>
      <c r="J29" s="41"/>
    </row>
    <row r="30" spans="1:10" x14ac:dyDescent="0.45">
      <c r="A30" s="41"/>
      <c r="B30" s="41"/>
      <c r="C30" s="41"/>
      <c r="D30" s="41"/>
      <c r="E30" s="41"/>
      <c r="F30" s="41"/>
      <c r="G30" s="41"/>
      <c r="H30" s="41"/>
      <c r="I30" s="41"/>
      <c r="J30" s="41"/>
    </row>
    <row r="31" spans="1:10" x14ac:dyDescent="0.45">
      <c r="A31" s="41"/>
      <c r="B31" s="41"/>
      <c r="C31" s="41"/>
      <c r="D31" s="41"/>
      <c r="E31" s="41"/>
      <c r="F31" s="41"/>
      <c r="G31" s="41"/>
      <c r="H31" s="41"/>
      <c r="I31" s="41"/>
      <c r="J31" s="41"/>
    </row>
    <row r="32" spans="1:10" x14ac:dyDescent="0.45">
      <c r="A32" s="41"/>
      <c r="B32" s="41"/>
      <c r="C32" s="41"/>
      <c r="D32" s="41"/>
      <c r="E32" s="41"/>
      <c r="F32" s="41"/>
      <c r="G32" s="41"/>
      <c r="H32" s="41"/>
      <c r="I32" s="41"/>
      <c r="J32" s="41"/>
    </row>
    <row r="33" spans="1:10" x14ac:dyDescent="0.45">
      <c r="A33" s="41"/>
      <c r="B33" s="41"/>
      <c r="C33" s="41"/>
      <c r="D33" s="41"/>
      <c r="E33" s="41"/>
      <c r="F33" s="41"/>
      <c r="G33" s="41"/>
      <c r="H33" s="41"/>
      <c r="I33" s="41"/>
      <c r="J33" s="41"/>
    </row>
    <row r="34" spans="1:10" x14ac:dyDescent="0.45">
      <c r="A34" s="41"/>
      <c r="B34" s="41"/>
      <c r="C34" s="41"/>
      <c r="D34" s="41"/>
      <c r="E34" s="41"/>
      <c r="F34" s="41"/>
      <c r="G34" s="41"/>
      <c r="H34" s="41"/>
      <c r="I34" s="41"/>
      <c r="J34" s="41"/>
    </row>
    <row r="35" spans="1:10" x14ac:dyDescent="0.45">
      <c r="A35" s="41"/>
      <c r="B35" s="41"/>
      <c r="C35" s="41"/>
      <c r="D35" s="41"/>
      <c r="E35" s="41"/>
      <c r="F35" s="41"/>
      <c r="G35" s="41"/>
      <c r="H35" s="41"/>
      <c r="I35" s="41"/>
      <c r="J35" s="41"/>
    </row>
    <row r="36" spans="1:10" x14ac:dyDescent="0.45">
      <c r="A36" s="41"/>
      <c r="B36" s="41"/>
      <c r="C36" s="41"/>
      <c r="D36" s="41"/>
      <c r="E36" s="41"/>
      <c r="F36" s="41"/>
      <c r="G36" s="41"/>
      <c r="H36" s="41"/>
      <c r="I36" s="41"/>
      <c r="J36" s="41"/>
    </row>
    <row r="37" spans="1:10" x14ac:dyDescent="0.45">
      <c r="A37" s="41"/>
      <c r="B37" s="41"/>
      <c r="C37" s="41"/>
      <c r="D37" s="41"/>
      <c r="E37" s="41"/>
      <c r="F37" s="41"/>
      <c r="G37" s="41"/>
      <c r="H37" s="41"/>
      <c r="I37" s="41"/>
      <c r="J37" s="41"/>
    </row>
    <row r="38" spans="1:10" x14ac:dyDescent="0.45">
      <c r="A38" s="41"/>
      <c r="B38" s="41"/>
      <c r="C38" s="41"/>
      <c r="D38" s="41"/>
      <c r="E38" s="41"/>
      <c r="F38" s="41"/>
      <c r="G38" s="41"/>
      <c r="H38" s="41"/>
      <c r="I38" s="41"/>
      <c r="J38" s="41"/>
    </row>
    <row r="39" spans="1:10" x14ac:dyDescent="0.45">
      <c r="A39" s="41"/>
      <c r="B39" s="41"/>
      <c r="C39" s="41"/>
      <c r="D39" s="41"/>
      <c r="E39" s="41"/>
      <c r="F39" s="41"/>
      <c r="G39" s="41"/>
      <c r="H39" s="41"/>
      <c r="I39" s="41"/>
      <c r="J39" s="41"/>
    </row>
    <row r="40" spans="1:10" x14ac:dyDescent="0.45">
      <c r="A40" s="41"/>
      <c r="B40" s="41"/>
      <c r="C40" s="41"/>
      <c r="D40" s="41"/>
      <c r="E40" s="41"/>
      <c r="F40" s="41"/>
      <c r="G40" s="41"/>
      <c r="H40" s="41"/>
      <c r="I40" s="41"/>
      <c r="J40" s="41"/>
    </row>
    <row r="41" spans="1:10" x14ac:dyDescent="0.45">
      <c r="A41" s="41"/>
      <c r="B41" s="41"/>
      <c r="C41" s="41"/>
      <c r="D41" s="41"/>
      <c r="E41" s="41"/>
      <c r="F41" s="41"/>
      <c r="G41" s="41"/>
      <c r="H41" s="41"/>
      <c r="I41" s="41"/>
      <c r="J41" s="41"/>
    </row>
    <row r="42" spans="1:10" x14ac:dyDescent="0.45">
      <c r="A42" s="41"/>
      <c r="B42" s="41"/>
      <c r="C42" s="41"/>
      <c r="D42" s="41"/>
      <c r="E42" s="41"/>
      <c r="F42" s="41"/>
      <c r="G42" s="41"/>
      <c r="H42" s="41"/>
      <c r="I42" s="41"/>
      <c r="J42" s="41"/>
    </row>
    <row r="43" spans="1:10" x14ac:dyDescent="0.45">
      <c r="A43" s="41"/>
      <c r="B43" s="41"/>
      <c r="C43" s="41"/>
      <c r="D43" s="41"/>
      <c r="E43" s="41"/>
      <c r="F43" s="41"/>
      <c r="G43" s="41"/>
      <c r="H43" s="41"/>
      <c r="I43" s="41"/>
      <c r="J43" s="41"/>
    </row>
    <row r="44" spans="1:10" x14ac:dyDescent="0.45">
      <c r="A44" s="41"/>
      <c r="B44" s="41"/>
      <c r="C44" s="41"/>
      <c r="D44" s="41"/>
      <c r="E44" s="41"/>
      <c r="F44" s="41"/>
      <c r="G44" s="41"/>
      <c r="H44" s="41"/>
      <c r="I44" s="41"/>
      <c r="J44" s="41"/>
    </row>
    <row r="45" spans="1:10" x14ac:dyDescent="0.45">
      <c r="A45" s="41"/>
      <c r="B45" s="41"/>
      <c r="C45" s="41"/>
      <c r="D45" s="41"/>
      <c r="E45" s="41"/>
      <c r="F45" s="41"/>
      <c r="G45" s="41"/>
      <c r="H45" s="41"/>
      <c r="I45" s="41"/>
      <c r="J45" s="41"/>
    </row>
    <row r="46" spans="1:10" ht="4.5" customHeight="1" x14ac:dyDescent="0.45">
      <c r="A46" s="41"/>
      <c r="B46" s="41"/>
      <c r="C46" s="41"/>
      <c r="D46" s="41"/>
      <c r="E46" s="41"/>
      <c r="F46" s="41"/>
      <c r="G46" s="41"/>
      <c r="H46" s="41"/>
      <c r="I46" s="41"/>
      <c r="J46" s="41"/>
    </row>
  </sheetData>
  <pageMargins left="0.25" right="0.25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  <pageSetUpPr fitToPage="1"/>
  </sheetPr>
  <dimension ref="A1:H42"/>
  <sheetViews>
    <sheetView showGridLines="0" showRowColHeaders="0" zoomScaleNormal="100" zoomScalePageLayoutView="60" workbookViewId="0">
      <selection activeCell="B47" sqref="B47"/>
    </sheetView>
  </sheetViews>
  <sheetFormatPr defaultRowHeight="14.25" x14ac:dyDescent="0.45"/>
  <cols>
    <col min="1" max="1" width="32.86328125" customWidth="1"/>
    <col min="2" max="2" width="24.59765625" customWidth="1"/>
    <col min="3" max="4" width="16.1328125" customWidth="1"/>
    <col min="5" max="5" width="15.1328125" customWidth="1"/>
    <col min="6" max="6" width="10.59765625" customWidth="1"/>
    <col min="8" max="8" width="9.1328125" customWidth="1"/>
    <col min="9" max="9" width="14.3984375" customWidth="1"/>
    <col min="12" max="12" width="13.3984375" customWidth="1"/>
  </cols>
  <sheetData>
    <row r="1" spans="1:8" ht="29.25" customHeight="1" x14ac:dyDescent="1">
      <c r="A1" s="750" t="s">
        <v>234</v>
      </c>
      <c r="B1" s="750"/>
      <c r="C1" s="750"/>
      <c r="D1" s="750"/>
      <c r="E1" s="750"/>
      <c r="F1" s="750"/>
    </row>
    <row r="2" spans="1:8" ht="21.75" customHeight="1" x14ac:dyDescent="1">
      <c r="A2" s="747" t="str">
        <f>'All products and rates'!A2</f>
        <v>Beginning January 1, 2024</v>
      </c>
      <c r="B2" s="747"/>
      <c r="C2" s="747"/>
      <c r="D2" s="747"/>
      <c r="E2" s="747"/>
      <c r="F2" s="747"/>
      <c r="G2" s="18"/>
      <c r="H2" s="18"/>
    </row>
    <row r="3" spans="1:8" x14ac:dyDescent="0.45">
      <c r="A3" t="str">
        <f>'All products and rates'!A3</f>
        <v>People in this commuter group generally qualify for the below services.</v>
      </c>
    </row>
    <row r="4" spans="1:8" x14ac:dyDescent="0.45">
      <c r="A4" t="str">
        <f>'All products and rates'!A4</f>
        <v>Click on each program or product for more information.</v>
      </c>
    </row>
    <row r="5" spans="1:8" ht="27" customHeight="1" x14ac:dyDescent="0.75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 t="str">
        <f>'All products and rates'!I5</f>
        <v>Description</v>
      </c>
      <c r="E5" s="11"/>
      <c r="F5" s="11"/>
    </row>
    <row r="6" spans="1:8" ht="15.75" x14ac:dyDescent="0.5">
      <c r="A6" s="24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 t="s">
        <v>78</v>
      </c>
      <c r="E6" s="25"/>
      <c r="F6" s="25"/>
      <c r="G6" s="25"/>
    </row>
    <row r="7" spans="1:8" ht="25.5" x14ac:dyDescent="0.75">
      <c r="A7" s="13" t="s">
        <v>98</v>
      </c>
      <c r="B7" s="10" t="s">
        <v>70</v>
      </c>
      <c r="C7" s="10" t="s">
        <v>211</v>
      </c>
      <c r="D7" s="10" t="s">
        <v>73</v>
      </c>
      <c r="E7" s="13"/>
      <c r="F7" s="10"/>
    </row>
    <row r="8" spans="1:8" ht="15.75" x14ac:dyDescent="0.5">
      <c r="A8" s="368" t="s">
        <v>272</v>
      </c>
      <c r="B8" s="20" t="s">
        <v>192</v>
      </c>
      <c r="C8" s="154" t="s">
        <v>212</v>
      </c>
      <c r="D8" s="20" t="s">
        <v>87</v>
      </c>
      <c r="E8" s="20"/>
      <c r="F8" s="20"/>
    </row>
    <row r="9" spans="1:8" ht="15.75" x14ac:dyDescent="0.5">
      <c r="A9" s="22" t="s">
        <v>44</v>
      </c>
      <c r="B9" s="23" t="str">
        <f>'All products and rates'!B15</f>
        <v>MyCommute</v>
      </c>
      <c r="C9" s="98" t="s">
        <v>212</v>
      </c>
      <c r="D9" s="23" t="s">
        <v>213</v>
      </c>
      <c r="E9" s="23"/>
      <c r="F9" s="23"/>
    </row>
    <row r="10" spans="1:8" ht="15.75" x14ac:dyDescent="0.5">
      <c r="A10" s="368" t="s">
        <v>45</v>
      </c>
      <c r="B10" s="20" t="s">
        <v>192</v>
      </c>
      <c r="C10" s="97" t="s">
        <v>212</v>
      </c>
      <c r="D10" s="21" t="s">
        <v>84</v>
      </c>
      <c r="E10" s="21"/>
      <c r="F10" s="21"/>
    </row>
    <row r="11" spans="1:8" ht="15.75" x14ac:dyDescent="0.5">
      <c r="A11" s="22" t="str">
        <f>HYPERLINK('All products and rates'!T17,"TriMet")</f>
        <v>TriMet</v>
      </c>
      <c r="B11" s="88" t="s">
        <v>192</v>
      </c>
      <c r="C11" s="98" t="s">
        <v>212</v>
      </c>
      <c r="D11" s="23" t="s">
        <v>214</v>
      </c>
      <c r="E11" s="23"/>
      <c r="F11" s="23"/>
    </row>
    <row r="12" spans="1:8" ht="25.5" x14ac:dyDescent="0.75">
      <c r="A12" s="15" t="s">
        <v>182</v>
      </c>
      <c r="B12" s="8"/>
      <c r="C12" s="137" t="str">
        <f>HYPERLINK('All products and rates'!$T$28,'All products and rates'!$F$27)</f>
        <v>ParkMobile</v>
      </c>
      <c r="D12" s="748" t="s">
        <v>101</v>
      </c>
      <c r="E12" s="749"/>
      <c r="F12" s="583"/>
    </row>
    <row r="13" spans="1:8" ht="26.25" customHeight="1" x14ac:dyDescent="0.45">
      <c r="A13" s="8"/>
      <c r="B13" s="8"/>
      <c r="C13" s="84" t="s">
        <v>178</v>
      </c>
      <c r="D13" s="81" t="s">
        <v>196</v>
      </c>
      <c r="E13" s="81"/>
      <c r="F13" s="584"/>
    </row>
    <row r="14" spans="1:8" x14ac:dyDescent="0.45">
      <c r="A14" s="8"/>
      <c r="B14" s="8"/>
      <c r="C14" s="84"/>
      <c r="D14" s="81"/>
      <c r="E14" s="81"/>
      <c r="F14" s="584"/>
    </row>
    <row r="15" spans="1:8" ht="16.149999999999999" thickBot="1" x14ac:dyDescent="0.55000000000000004">
      <c r="A15" s="73" t="str">
        <f>'All products and rates'!A28</f>
        <v>Facility</v>
      </c>
      <c r="B15" s="74" t="str">
        <f>'All products and rates'!B28</f>
        <v>Campus</v>
      </c>
      <c r="C15" s="75" t="str">
        <f>'All products and rates'!F28</f>
        <v>Daily</v>
      </c>
      <c r="D15" s="76" t="s">
        <v>104</v>
      </c>
      <c r="E15" s="76" t="str">
        <f>'All products and rates'!H28</f>
        <v>Daily (5+ hours)</v>
      </c>
      <c r="F15" s="584"/>
    </row>
    <row r="16" spans="1:8" ht="16.149999999999999" thickTop="1" x14ac:dyDescent="0.5">
      <c r="A16" s="563" t="str">
        <f>HYPERLINK('All products and rates'!T31,'All products and rates'!A31)</f>
        <v>Garage A</v>
      </c>
      <c r="B16" s="751" t="str">
        <f>'All products and rates'!B31</f>
        <v>Marquam Hill</v>
      </c>
      <c r="C16" s="205" t="str">
        <f>'All products and rates'!F31</f>
        <v>N/A</v>
      </c>
      <c r="D16" s="206" t="str">
        <f>'All products and rates'!G31</f>
        <v>N/A</v>
      </c>
      <c r="E16" s="374" t="str">
        <f>'All products and rates'!H31</f>
        <v>N/A</v>
      </c>
      <c r="F16" s="585"/>
    </row>
    <row r="17" spans="1:6" ht="15.75" x14ac:dyDescent="0.5">
      <c r="A17" s="564" t="str">
        <f>HYPERLINK('All products and rates'!T32,'All products and rates'!A32)</f>
        <v>Garage B</v>
      </c>
      <c r="B17" s="752"/>
      <c r="C17" s="209" t="str">
        <f>'All products and rates'!F32</f>
        <v>N/A</v>
      </c>
      <c r="D17" s="210" t="str">
        <f>'All products and rates'!G32</f>
        <v>N/A</v>
      </c>
      <c r="E17" s="375" t="str">
        <f>'All products and rates'!H32</f>
        <v>N/A</v>
      </c>
      <c r="F17" s="585"/>
    </row>
    <row r="18" spans="1:6" ht="17.25" customHeight="1" x14ac:dyDescent="0.5">
      <c r="A18" s="211" t="str">
        <f>HYPERLINK('All products and rates'!T33,'All products and rates'!A33)</f>
        <v>Garage C</v>
      </c>
      <c r="B18" s="752"/>
      <c r="C18" s="212" t="str">
        <f>'All products and rates'!F33</f>
        <v>N/A</v>
      </c>
      <c r="D18" s="212">
        <f>'All products and rates'!G33</f>
        <v>3</v>
      </c>
      <c r="E18" s="376" t="str">
        <f>'All products and rates'!H33</f>
        <v>3 hour max</v>
      </c>
      <c r="F18" s="585"/>
    </row>
    <row r="19" spans="1:6" ht="15.75" x14ac:dyDescent="0.5">
      <c r="A19" s="208" t="str">
        <f>HYPERLINK('All products and rates'!T34,'All products and rates'!A34)</f>
        <v>Garage D</v>
      </c>
      <c r="B19" s="752"/>
      <c r="C19" s="209">
        <f>'All products and rates'!F34</f>
        <v>15</v>
      </c>
      <c r="D19" s="210" t="str">
        <f>'All products and rates'!G34</f>
        <v>N/A</v>
      </c>
      <c r="E19" s="375" t="str">
        <f>'All products and rates'!H34</f>
        <v>N/A</v>
      </c>
      <c r="F19" s="585"/>
    </row>
    <row r="20" spans="1:6" ht="15.75" x14ac:dyDescent="0.5">
      <c r="A20" s="564" t="str">
        <f>HYPERLINK('All products and rates'!T35,'All products and rates'!A35)</f>
        <v>Garage E</v>
      </c>
      <c r="B20" s="752"/>
      <c r="C20" s="212" t="str">
        <f>'All products and rates'!F35</f>
        <v>N/A</v>
      </c>
      <c r="D20" s="213" t="str">
        <f>'All products and rates'!G35</f>
        <v>N/A</v>
      </c>
      <c r="E20" s="375" t="str">
        <f>'All products and rates'!H35</f>
        <v>N/A</v>
      </c>
      <c r="F20" s="585"/>
    </row>
    <row r="21" spans="1:6" ht="15.75" x14ac:dyDescent="0.5">
      <c r="A21" s="208" t="str">
        <f>HYPERLINK('All products and rates'!T36,'All products and rates'!A36)</f>
        <v>Garage F</v>
      </c>
      <c r="B21" s="752"/>
      <c r="C21" s="209">
        <f>'All products and rates'!F36</f>
        <v>15</v>
      </c>
      <c r="D21" s="209">
        <f>'All products and rates'!G36</f>
        <v>3</v>
      </c>
      <c r="E21" s="375" t="str">
        <f>'All products and rates'!H36</f>
        <v>5 hour max</v>
      </c>
      <c r="F21" s="585"/>
    </row>
    <row r="22" spans="1:6" ht="15.75" x14ac:dyDescent="0.5">
      <c r="A22" s="564" t="str">
        <f>HYPERLINK('All products and rates'!T37,'All products and rates'!A37)</f>
        <v>Garage G</v>
      </c>
      <c r="B22" s="752"/>
      <c r="C22" s="212" t="str">
        <f>'All products and rates'!F37</f>
        <v>N/A</v>
      </c>
      <c r="D22" s="213" t="str">
        <f>'All products and rates'!G37</f>
        <v>N/A</v>
      </c>
      <c r="E22" s="376" t="str">
        <f>'All products and rates'!H37</f>
        <v>N/A</v>
      </c>
      <c r="F22" s="585"/>
    </row>
    <row r="23" spans="1:6" ht="15.75" x14ac:dyDescent="0.5">
      <c r="A23" s="208" t="str">
        <f>HYPERLINK('All products and rates'!T38,'All products and rates'!A38)</f>
        <v>Garage K</v>
      </c>
      <c r="B23" s="752"/>
      <c r="C23" s="209">
        <f>'All products and rates'!F38</f>
        <v>15</v>
      </c>
      <c r="D23" s="210" t="str">
        <f>'All products and rates'!G38</f>
        <v>N/A</v>
      </c>
      <c r="E23" s="375" t="str">
        <f>'All products and rates'!H38</f>
        <v>N/A</v>
      </c>
      <c r="F23" s="585"/>
    </row>
    <row r="24" spans="1:6" ht="15.75" x14ac:dyDescent="0.5">
      <c r="A24" s="211" t="str">
        <f>HYPERLINK('All products and rates'!T39,'All products and rates'!A39)</f>
        <v>Lot 10</v>
      </c>
      <c r="B24" s="752"/>
      <c r="C24" s="212">
        <f>'All products and rates'!F39</f>
        <v>15</v>
      </c>
      <c r="D24" s="213" t="str">
        <f>'All products and rates'!G39</f>
        <v>N/A</v>
      </c>
      <c r="E24" s="376" t="str">
        <f>'All products and rates'!H39</f>
        <v>N/A</v>
      </c>
      <c r="F24" s="585"/>
    </row>
    <row r="25" spans="1:6" ht="15.75" x14ac:dyDescent="0.5">
      <c r="A25" s="564" t="str">
        <f>HYPERLINK('All products and rates'!T40,'All products and rates'!A40)</f>
        <v>Lot 20</v>
      </c>
      <c r="B25" s="752"/>
      <c r="C25" s="209" t="str">
        <f>'All products and rates'!F40</f>
        <v>N/A</v>
      </c>
      <c r="D25" s="210" t="str">
        <f>'All products and rates'!G40</f>
        <v>N/A</v>
      </c>
      <c r="E25" s="375" t="str">
        <f>'All products and rates'!H40</f>
        <v>N/A</v>
      </c>
      <c r="F25" s="585"/>
    </row>
    <row r="26" spans="1:6" ht="15.75" x14ac:dyDescent="0.5">
      <c r="A26" s="564" t="str">
        <f>HYPERLINK('All products and rates'!T41,'All products and rates'!A41)</f>
        <v>Lot 30</v>
      </c>
      <c r="B26" s="752"/>
      <c r="C26" s="212" t="str">
        <f>'All products and rates'!F41</f>
        <v>N/A</v>
      </c>
      <c r="D26" s="213" t="str">
        <f>'All products and rates'!G41</f>
        <v>N/A</v>
      </c>
      <c r="E26" s="376" t="str">
        <f>'All products and rates'!H41</f>
        <v>N/A</v>
      </c>
      <c r="F26" s="585"/>
    </row>
    <row r="27" spans="1:6" ht="15.75" x14ac:dyDescent="0.5">
      <c r="A27" s="208" t="str">
        <f>HYPERLINK('All products and rates'!T42,'All products and rates'!A42)</f>
        <v>Lot 40</v>
      </c>
      <c r="B27" s="752"/>
      <c r="C27" s="209">
        <f>'All products and rates'!F42</f>
        <v>15</v>
      </c>
      <c r="D27" s="209">
        <f>'All products and rates'!G42</f>
        <v>3</v>
      </c>
      <c r="E27" s="377">
        <f>'All products and rates'!H42</f>
        <v>15</v>
      </c>
      <c r="F27" s="585"/>
    </row>
    <row r="28" spans="1:6" ht="15.75" x14ac:dyDescent="0.5">
      <c r="A28" s="564" t="str">
        <f>HYPERLINK('All products and rates'!T43,'All products and rates'!A43)</f>
        <v>Lot 50</v>
      </c>
      <c r="B28" s="752"/>
      <c r="C28" s="212" t="str">
        <f>'All products and rates'!F43</f>
        <v>N/A</v>
      </c>
      <c r="D28" s="213" t="str">
        <f>'All products and rates'!G43</f>
        <v>N/A</v>
      </c>
      <c r="E28" s="376" t="str">
        <f>'All products and rates'!H43</f>
        <v>N/A</v>
      </c>
      <c r="F28" s="585"/>
    </row>
    <row r="29" spans="1:6" ht="15.75" x14ac:dyDescent="0.5">
      <c r="A29" s="564" t="str">
        <f>HYPERLINK('All products and rates'!T44,'All products and rates'!A44)</f>
        <v>Lot 60</v>
      </c>
      <c r="B29" s="752"/>
      <c r="C29" s="209" t="str">
        <f>'All products and rates'!F44</f>
        <v>N/A</v>
      </c>
      <c r="D29" s="210" t="str">
        <f>'All products and rates'!G44</f>
        <v>N/A</v>
      </c>
      <c r="E29" s="375" t="str">
        <f>'All products and rates'!H44</f>
        <v>N/A</v>
      </c>
      <c r="F29" s="585"/>
    </row>
    <row r="30" spans="1:6" ht="15.75" x14ac:dyDescent="0.5">
      <c r="A30" s="564" t="str">
        <f>HYPERLINK('All products and rates'!T45,'All products and rates'!A45)</f>
        <v>Lot 70</v>
      </c>
      <c r="B30" s="752"/>
      <c r="C30" s="212" t="str">
        <f>'All products and rates'!F45</f>
        <v>N/A</v>
      </c>
      <c r="D30" s="213" t="str">
        <f>'All products and rates'!G45</f>
        <v>N/A</v>
      </c>
      <c r="E30" s="376" t="str">
        <f>'All products and rates'!H45</f>
        <v>N/A</v>
      </c>
      <c r="F30" s="585"/>
    </row>
    <row r="31" spans="1:6" ht="16.149999999999999" thickBot="1" x14ac:dyDescent="0.55000000000000004">
      <c r="A31" s="551" t="str">
        <f>HYPERLINK('All products and rates'!T46,'All products and rates'!A46)</f>
        <v>Lot 90</v>
      </c>
      <c r="B31" s="753"/>
      <c r="C31" s="529">
        <f>'All products and rates'!F46</f>
        <v>15</v>
      </c>
      <c r="D31" s="529" t="str">
        <f>'All products and rates'!G46</f>
        <v>N/A</v>
      </c>
      <c r="E31" s="533" t="str">
        <f>'All products and rates'!H46</f>
        <v>N/A</v>
      </c>
      <c r="F31" s="585"/>
    </row>
    <row r="32" spans="1:6" ht="16.149999999999999" thickTop="1" x14ac:dyDescent="0.5">
      <c r="A32" s="560" t="str">
        <f>HYPERLINK('All products and rates'!T47,'All products and rates'!A47)</f>
        <v>3030 Moody Lot</v>
      </c>
      <c r="B32" s="754" t="str">
        <f>'All products and rates'!B47</f>
        <v>South Waterfront</v>
      </c>
      <c r="C32" s="561">
        <f>'All products and rates'!F47</f>
        <v>12</v>
      </c>
      <c r="D32" s="561">
        <f>'All products and rates'!G47</f>
        <v>3</v>
      </c>
      <c r="E32" s="562">
        <f>'All products and rates'!H47</f>
        <v>15</v>
      </c>
      <c r="F32" s="585"/>
    </row>
    <row r="33" spans="1:6" ht="15.75" x14ac:dyDescent="0.5">
      <c r="A33" s="565" t="str">
        <f>HYPERLINK('All products and rates'!T48,'All products and rates'!A48)</f>
        <v>3420 Macadam</v>
      </c>
      <c r="B33" s="752"/>
      <c r="C33" s="212" t="str">
        <f>'All products and rates'!F48</f>
        <v>N/A</v>
      </c>
      <c r="D33" s="212" t="str">
        <f>'All products and rates'!G48</f>
        <v>N/A</v>
      </c>
      <c r="E33" s="554" t="str">
        <f>'All products and rates'!H48</f>
        <v>N/A</v>
      </c>
      <c r="F33" s="585"/>
    </row>
    <row r="34" spans="1:6" ht="15.75" x14ac:dyDescent="0.5">
      <c r="A34" s="208" t="str">
        <f>HYPERLINK('All products and rates'!T52,'All products and rates'!A52)</f>
        <v>Center for Health and Healing</v>
      </c>
      <c r="B34" s="752"/>
      <c r="C34" s="212" t="str">
        <f>'All products and rates'!F52</f>
        <v>N/A</v>
      </c>
      <c r="D34" s="209">
        <f>'All products and rates'!G52</f>
        <v>4</v>
      </c>
      <c r="E34" s="553">
        <f>'All products and rates'!H52</f>
        <v>22</v>
      </c>
      <c r="F34" s="585"/>
    </row>
    <row r="35" spans="1:6" ht="15.75" x14ac:dyDescent="0.5">
      <c r="A35" s="211" t="str">
        <f>HYPERLINK('All products and rates'!T53,'All products and rates'!A53)</f>
        <v>Knight Cancer Research Building</v>
      </c>
      <c r="B35" s="752"/>
      <c r="C35" s="209" t="str">
        <f>'All products and rates'!F53</f>
        <v>N/A</v>
      </c>
      <c r="D35" s="212">
        <f>'All products and rates'!G53</f>
        <v>3</v>
      </c>
      <c r="E35" s="554">
        <f>'All products and rates'!H53</f>
        <v>18</v>
      </c>
      <c r="F35" s="585"/>
    </row>
    <row r="36" spans="1:6" ht="15.75" x14ac:dyDescent="0.5">
      <c r="A36" s="208" t="str">
        <f>HYPERLINK('All products and rates'!T54,'All products and rates'!A54)</f>
        <v>Macadam Warehouse</v>
      </c>
      <c r="B36" s="752"/>
      <c r="C36" s="212" t="str">
        <f>'All products and rates'!F54</f>
        <v>N/A</v>
      </c>
      <c r="D36" s="209">
        <f>'All products and rates'!G54</f>
        <v>3</v>
      </c>
      <c r="E36" s="553">
        <f>'All products and rates'!H54</f>
        <v>15</v>
      </c>
      <c r="F36" s="585"/>
    </row>
    <row r="37" spans="1:6" ht="15.75" x14ac:dyDescent="0.5">
      <c r="A37" s="211" t="str">
        <f>HYPERLINK('All products and rates'!T56,'All products and rates'!A56)</f>
        <v>Robertson Life Sciences Building</v>
      </c>
      <c r="B37" s="752"/>
      <c r="C37" s="212" t="str">
        <f>'All products and rates'!F56</f>
        <v>N/A</v>
      </c>
      <c r="D37" s="212">
        <f>'All products and rates'!G56</f>
        <v>3</v>
      </c>
      <c r="E37" s="554">
        <f>'All products and rates'!H56</f>
        <v>18</v>
      </c>
      <c r="F37" s="585"/>
    </row>
    <row r="38" spans="1:6" ht="15.75" x14ac:dyDescent="0.5">
      <c r="A38" s="208" t="str">
        <f>HYPERLINK('All products and rates'!T57,'All products and rates'!A57)</f>
        <v>Rood Family Pavilion</v>
      </c>
      <c r="B38" s="752"/>
      <c r="C38" s="209" t="str">
        <f>'All products and rates'!F57</f>
        <v>N/A</v>
      </c>
      <c r="D38" s="209">
        <f>'All products and rates'!G57</f>
        <v>3</v>
      </c>
      <c r="E38" s="553">
        <f>'All products and rates'!H57</f>
        <v>18</v>
      </c>
      <c r="F38" s="585"/>
    </row>
    <row r="39" spans="1:6" ht="15.75" x14ac:dyDescent="0.5">
      <c r="A39" s="275" t="str">
        <f>HYPERLINK('All products and rates'!T58,'All products and rates'!A58)</f>
        <v>Schnitzer Parking Lot</v>
      </c>
      <c r="B39" s="752"/>
      <c r="C39" s="552">
        <f>'All products and rates'!F58</f>
        <v>12</v>
      </c>
      <c r="D39" s="552">
        <f>'All products and rates'!G58</f>
        <v>3</v>
      </c>
      <c r="E39" s="555">
        <f>'All products and rates'!H58</f>
        <v>13</v>
      </c>
      <c r="F39" s="585"/>
    </row>
    <row r="40" spans="1:6" ht="16.149999999999999" thickBot="1" x14ac:dyDescent="0.55000000000000004">
      <c r="A40" s="566" t="str">
        <f>HYPERLINK('All products and rates'!T59,'All products and rates'!A59)</f>
        <v>Whitaker Parking Lot</v>
      </c>
      <c r="B40" s="753"/>
      <c r="C40" s="557" t="str">
        <f>'All products and rates'!F59</f>
        <v>N/A</v>
      </c>
      <c r="D40" s="558" t="str">
        <f>'All products and rates'!G59</f>
        <v>N/A</v>
      </c>
      <c r="E40" s="559" t="str">
        <f>'All products and rates'!H59</f>
        <v>N/A</v>
      </c>
      <c r="F40" s="585"/>
    </row>
    <row r="41" spans="1:6" ht="16.149999999999999" thickTop="1" x14ac:dyDescent="0.5">
      <c r="A41" s="556" t="str">
        <f>HYPERLINK('All products and rates'!T62,'All products and rates'!A62)</f>
        <v>Market Square Building</v>
      </c>
      <c r="B41" s="745" t="str">
        <f>'All products and rates'!B66</f>
        <v>On campus</v>
      </c>
      <c r="C41" s="209" t="str">
        <f>'All products and rates'!F62</f>
        <v>N/A</v>
      </c>
      <c r="D41" s="210" t="str">
        <f>'All products and rates'!G62</f>
        <v>non-OHSU</v>
      </c>
      <c r="E41" s="375" t="s">
        <v>6</v>
      </c>
      <c r="F41" s="585"/>
    </row>
    <row r="42" spans="1:6" ht="15.75" x14ac:dyDescent="0.5">
      <c r="A42" s="208" t="str">
        <f>HYPERLINK('All products and rates'!T63,'All products and rates'!A63)</f>
        <v>Marquam Plaza</v>
      </c>
      <c r="B42" s="746"/>
      <c r="C42" s="596">
        <f>'All products and rates'!F63</f>
        <v>9.5</v>
      </c>
      <c r="D42" s="212">
        <f>'All products and rates'!G63</f>
        <v>2</v>
      </c>
      <c r="E42" s="595">
        <f>'All products and rates'!H63</f>
        <v>9</v>
      </c>
      <c r="F42" s="586"/>
    </row>
  </sheetData>
  <sheetProtection sort="0" autoFilter="0"/>
  <mergeCells count="6">
    <mergeCell ref="B41:B42"/>
    <mergeCell ref="A2:F2"/>
    <mergeCell ref="D12:E12"/>
    <mergeCell ref="A1:F1"/>
    <mergeCell ref="B16:B31"/>
    <mergeCell ref="B32:B40"/>
  </mergeCells>
  <conditionalFormatting sqref="C16:E42">
    <cfRule type="containsText" dxfId="32" priority="1" operator="containsText" text="N/A">
      <formula>NOT(ISERROR(SEARCH("N/A",C16)))</formula>
    </cfRule>
  </conditionalFormatting>
  <hyperlinks>
    <hyperlink ref="C8" r:id="rId1" xr:uid="{00000000-0004-0000-0100-000000000000}"/>
    <hyperlink ref="C10" r:id="rId2" xr:uid="{00000000-0004-0000-0100-000001000000}"/>
    <hyperlink ref="C11" r:id="rId3" xr:uid="{00000000-0004-0000-0100-000002000000}"/>
    <hyperlink ref="C9" r:id="rId4" xr:uid="{00000000-0004-0000-0100-000003000000}"/>
  </hyperlinks>
  <pageMargins left="0.25" right="0.25" top="0.40760416666666666" bottom="0.75" header="0.3" footer="0.3"/>
  <pageSetup scale="73" orientation="landscape" horizontalDpi="300" verticalDpi="300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5DEFF"/>
    <pageSetUpPr fitToPage="1"/>
  </sheetPr>
  <dimension ref="A1:K57"/>
  <sheetViews>
    <sheetView showGridLines="0" showRowColHeaders="0" zoomScaleNormal="100" zoomScalePageLayoutView="50" workbookViewId="0">
      <selection activeCell="E49" sqref="E49"/>
    </sheetView>
  </sheetViews>
  <sheetFormatPr defaultRowHeight="14.25" x14ac:dyDescent="0.45"/>
  <cols>
    <col min="1" max="1" width="34.265625" customWidth="1"/>
    <col min="2" max="2" width="23" customWidth="1"/>
    <col min="3" max="3" width="16.1328125" customWidth="1"/>
    <col min="4" max="4" width="14" customWidth="1"/>
    <col min="5" max="5" width="12.1328125" customWidth="1"/>
    <col min="6" max="6" width="9" customWidth="1"/>
    <col min="7" max="7" width="10.1328125" customWidth="1"/>
    <col min="8" max="8" width="15" customWidth="1"/>
    <col min="9" max="9" width="18.73046875" customWidth="1"/>
    <col min="11" max="11" width="9.1328125" customWidth="1"/>
    <col min="12" max="12" width="14.3984375" customWidth="1"/>
    <col min="15" max="15" width="13.3984375" customWidth="1"/>
  </cols>
  <sheetData>
    <row r="1" spans="1:11" ht="29.25" customHeight="1" x14ac:dyDescent="1">
      <c r="A1" s="756" t="s">
        <v>177</v>
      </c>
      <c r="B1" s="756"/>
      <c r="C1" s="756"/>
      <c r="D1" s="756"/>
      <c r="E1" s="756"/>
      <c r="F1" s="756"/>
      <c r="G1" s="756"/>
      <c r="H1" s="756"/>
      <c r="I1" s="756"/>
    </row>
    <row r="2" spans="1:11" ht="21.75" customHeight="1" x14ac:dyDescent="1">
      <c r="A2" s="96" t="str">
        <f>'All products and rates'!A2</f>
        <v>Beginning January 1, 2024</v>
      </c>
      <c r="B2" s="90"/>
      <c r="C2" s="90"/>
      <c r="D2" s="90"/>
      <c r="E2" s="90"/>
      <c r="F2" s="90"/>
      <c r="G2" s="90"/>
      <c r="H2" s="90"/>
      <c r="I2" s="90"/>
      <c r="J2" s="18"/>
      <c r="K2" s="18"/>
    </row>
    <row r="3" spans="1:11" x14ac:dyDescent="0.45">
      <c r="A3" t="str">
        <f>'All products and rates'!A3</f>
        <v>People in this commuter group generally qualify for the below services.</v>
      </c>
      <c r="G3" s="91"/>
      <c r="H3" s="91"/>
    </row>
    <row r="4" spans="1:11" x14ac:dyDescent="0.45">
      <c r="A4" t="str">
        <f>'All products and rates'!A4</f>
        <v>Click on each program or product for more information.</v>
      </c>
      <c r="H4" s="91"/>
    </row>
    <row r="5" spans="1:11" ht="27" customHeight="1" x14ac:dyDescent="0.75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4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4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4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4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4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4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4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4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5.5" x14ac:dyDescent="0.75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 t="str">
        <f>'All products and rates'!G14</f>
        <v>Eligibility</v>
      </c>
      <c r="F14" s="10"/>
      <c r="G14" s="10" t="str">
        <f>'All products and rates'!I14</f>
        <v>Description</v>
      </c>
      <c r="H14" s="10"/>
      <c r="I14" s="13"/>
    </row>
    <row r="15" spans="1:11" x14ac:dyDescent="0.45">
      <c r="A15" s="57" t="str">
        <f>HYPERLINK('All products and rates'!T15,'All products and rates'!A15)</f>
        <v>Cash incentive</v>
      </c>
      <c r="B15" s="317" t="s">
        <v>74</v>
      </c>
      <c r="C15" s="20" t="str">
        <f>'All products and rates'!D15</f>
        <v>$1.50/day to take take transit</v>
      </c>
      <c r="D15" s="20"/>
      <c r="E15" s="20" t="str">
        <f>'All products and rates'!G15</f>
        <v>OHSU login</v>
      </c>
      <c r="F15" s="20"/>
      <c r="G15" s="20" t="str">
        <f>'All products and rates'!I15</f>
        <v>Log eligible weekday trips on MyCommute.</v>
      </c>
      <c r="H15" s="20"/>
      <c r="I15" s="20"/>
    </row>
    <row r="16" spans="1:11" x14ac:dyDescent="0.45">
      <c r="A16" s="401" t="str">
        <f>HYPERLINK('All products and rates'!T16,'All products and rates'!A16)</f>
        <v>C-Tran Express Hop</v>
      </c>
      <c r="B16" s="316" t="s">
        <v>83</v>
      </c>
      <c r="C16" s="88" t="str">
        <f>'All products and rates'!D16</f>
        <v>$385/transit year</v>
      </c>
      <c r="D16" s="88"/>
      <c r="E16" s="88" t="str">
        <f>'All products and rates'!G16</f>
        <v>OHSU badge</v>
      </c>
      <c r="F16" s="88"/>
      <c r="G16" s="88" t="str">
        <f>'All products and rates'!I16</f>
        <v>Vancouver to Portland rush hour transit.</v>
      </c>
      <c r="H16" s="88"/>
      <c r="I16" s="88"/>
    </row>
    <row r="17" spans="1:9" x14ac:dyDescent="0.45">
      <c r="A17" s="57" t="str">
        <f>HYPERLINK('All products and rates'!T17,'All products and rates'!A17)</f>
        <v>Portland Aerial Tram</v>
      </c>
      <c r="B17" s="189" t="s">
        <v>76</v>
      </c>
      <c r="C17" s="20" t="str">
        <f>'All products and rates'!D17</f>
        <v>OHSU badge or pass</v>
      </c>
      <c r="D17" s="20"/>
      <c r="E17" s="20" t="str">
        <f>'All products and rates'!G17</f>
        <v>badge or patient</v>
      </c>
      <c r="F17" s="20"/>
      <c r="G17" s="20" t="str">
        <f>'All products and rates'!I17</f>
        <v>Connects Marquam Hill, South Waterfront.</v>
      </c>
      <c r="H17" s="20"/>
      <c r="I17" s="20"/>
    </row>
    <row r="18" spans="1:9" ht="14.25" customHeight="1" x14ac:dyDescent="0.45">
      <c r="A18" s="401" t="str">
        <f>HYPERLINK('All products and rates'!T18,'All products and rates'!A18)</f>
        <v>Portland Streetcar</v>
      </c>
      <c r="B18" s="316" t="s">
        <v>83</v>
      </c>
      <c r="C18" s="88" t="str">
        <f>'All products and rates'!D18</f>
        <v>free with badge</v>
      </c>
      <c r="D18" s="88"/>
      <c r="E18" s="88" t="str">
        <f>'All products and rates'!G18</f>
        <v>OHSU badge</v>
      </c>
      <c r="F18" s="88"/>
      <c r="G18" s="88" t="str">
        <f>'All products and rates'!I18</f>
        <v>Central Portland lines.</v>
      </c>
      <c r="H18" s="88"/>
      <c r="I18" s="88"/>
    </row>
    <row r="19" spans="1:9" ht="16.5" customHeight="1" x14ac:dyDescent="0.45">
      <c r="A19" s="57" t="str">
        <f>HYPERLINK('All products and rates'!T19,'All products and rates'!A19)</f>
        <v>TriMet Hop</v>
      </c>
      <c r="B19" s="343" t="s">
        <v>83</v>
      </c>
      <c r="C19" s="20" t="str">
        <f>'All products and rates'!D19</f>
        <v>$50/Sept to end of Aug</v>
      </c>
      <c r="D19" s="20"/>
      <c r="E19" s="20" t="str">
        <f>'All products and rates'!G19</f>
        <v>OHSU badge</v>
      </c>
      <c r="F19" s="20"/>
      <c r="G19" s="20" t="str">
        <f>'All products and rates'!I19</f>
        <v>Pay period deductions or pay in full.</v>
      </c>
      <c r="H19" s="20"/>
      <c r="I19" s="20"/>
    </row>
    <row r="20" spans="1:9" ht="25.5" x14ac:dyDescent="0.75">
      <c r="A20" s="14" t="s">
        <v>97</v>
      </c>
      <c r="B20" s="9" t="s">
        <v>70</v>
      </c>
      <c r="C20" s="9" t="s">
        <v>71</v>
      </c>
      <c r="D20" s="9"/>
      <c r="E20" s="9" t="s">
        <v>72</v>
      </c>
      <c r="F20" s="9"/>
      <c r="G20" s="9" t="s">
        <v>73</v>
      </c>
      <c r="H20" s="9"/>
      <c r="I20" s="9"/>
    </row>
    <row r="21" spans="1:9" x14ac:dyDescent="0.45">
      <c r="A21" s="637" t="str">
        <f>HYPERLINK('All products and rates'!T23,'All products and rates'!A23)</f>
        <v>OHSU Carpool app</v>
      </c>
      <c r="B21" s="661" t="str">
        <f>HYPERLINK('All products and rates'!T23,'All products and rates'!B23)</f>
        <v>ohsu.edu/carpool</v>
      </c>
      <c r="C21" s="630" t="str">
        <f>'All products and rates'!D23</f>
        <v>$3/per weekday to drive + pickup rider</v>
      </c>
      <c r="D21" s="630"/>
      <c r="E21" s="630" t="str">
        <f>'All products and rates'!G23</f>
        <v>See website</v>
      </c>
      <c r="F21" s="630"/>
      <c r="G21" s="630" t="str">
        <f>'All products and rates'!I23</f>
        <v>Additional incentives may apply.</v>
      </c>
      <c r="H21" s="630"/>
      <c r="I21" s="630"/>
    </row>
    <row r="22" spans="1:9" x14ac:dyDescent="0.45">
      <c r="A22" s="277" t="str">
        <f>HYPERLINK('All products and rates'!T24,'All products and rates'!A24)</f>
        <v>Guaranteed Ride Home</v>
      </c>
      <c r="B22" s="276" t="str">
        <f>HYPERLINK('All products and rates'!T24,'All products and rates'!B24)</f>
        <v>MyCommute</v>
      </c>
      <c r="C22" s="665" t="str">
        <f>'All products and rates'!D24</f>
        <v>Credit for Lyft ride</v>
      </c>
      <c r="D22" s="21"/>
      <c r="E22" s="665" t="str">
        <f>'All products and rates'!G24</f>
        <v>MyCommute member</v>
      </c>
      <c r="F22" s="21"/>
      <c r="G22" s="665" t="str">
        <f>'All products and rates'!I24</f>
        <v>Ride from work due to personal emergency.</v>
      </c>
      <c r="H22" s="21"/>
      <c r="I22" s="21"/>
    </row>
    <row r="23" spans="1:9" ht="24" customHeight="1" x14ac:dyDescent="0.75">
      <c r="A23" s="15" t="s">
        <v>182</v>
      </c>
      <c r="B23" s="8"/>
      <c r="C23" s="137" t="str">
        <f>HYPERLINK('All products and rates'!$T$28,'All products and rates'!$F$27)</f>
        <v>ParkMobile</v>
      </c>
      <c r="D23" s="748" t="s">
        <v>101</v>
      </c>
      <c r="E23" s="757"/>
      <c r="F23" s="286" t="s">
        <v>100</v>
      </c>
      <c r="G23" s="16"/>
      <c r="H23" s="16"/>
    </row>
    <row r="24" spans="1:9" x14ac:dyDescent="0.45">
      <c r="A24" s="8"/>
      <c r="B24" s="8"/>
      <c r="C24" s="84" t="s">
        <v>178</v>
      </c>
      <c r="D24" s="758" t="s">
        <v>196</v>
      </c>
      <c r="E24" s="759"/>
      <c r="F24" s="80"/>
      <c r="G24" s="16"/>
      <c r="H24" s="16"/>
    </row>
    <row r="25" spans="1:9" x14ac:dyDescent="0.45">
      <c r="A25" s="8"/>
      <c r="B25" s="8"/>
      <c r="C25" s="84"/>
      <c r="D25" s="81"/>
      <c r="E25" s="81"/>
      <c r="F25" s="80"/>
      <c r="G25" s="16"/>
      <c r="H25" s="16"/>
    </row>
    <row r="26" spans="1:9" ht="28.9" thickBot="1" x14ac:dyDescent="0.55000000000000004">
      <c r="A26" s="138" t="str">
        <f>'All products and rates'!A28</f>
        <v>Facility</v>
      </c>
      <c r="B26" s="139" t="str">
        <f>'All products and rates'!B28</f>
        <v>Campus</v>
      </c>
      <c r="C26" s="140" t="str">
        <f>'All products and rates'!F28</f>
        <v>Daily</v>
      </c>
      <c r="D26" s="141" t="s">
        <v>104</v>
      </c>
      <c r="E26" s="141" t="str">
        <f>'All products and rates'!H28</f>
        <v>Daily (5+ hours)</v>
      </c>
      <c r="F26" s="142" t="str">
        <f>'All products and rates'!R28</f>
        <v>Brackets 1- 5</v>
      </c>
      <c r="G26" s="16"/>
      <c r="H26" s="16"/>
    </row>
    <row r="27" spans="1:9" ht="14.65" thickTop="1" x14ac:dyDescent="0.45">
      <c r="A27" s="413" t="str">
        <f>HYPERLINK('All products and rates'!T29,'All products and rates'!A29)</f>
        <v>Neveh Shalom</v>
      </c>
      <c r="B27" s="214" t="str">
        <f>'All products and rates'!B29</f>
        <v>Marquam Hill via TriMet</v>
      </c>
      <c r="C27" s="215" t="str">
        <f>'All products and rates'!F29</f>
        <v>Free</v>
      </c>
      <c r="D27" s="207" t="str">
        <f>'All products and rates'!G29</f>
        <v>N/A</v>
      </c>
      <c r="E27" s="207" t="str">
        <f>'All products and rates'!H29</f>
        <v>Free</v>
      </c>
      <c r="F27" s="207" t="s">
        <v>6</v>
      </c>
    </row>
    <row r="28" spans="1:9" x14ac:dyDescent="0.45">
      <c r="A28" s="567" t="str">
        <f>HYPERLINK('All products and rates'!T31,'All products and rates'!A31)</f>
        <v>Garage A</v>
      </c>
      <c r="B28" s="760" t="str">
        <f>'All products and rates'!B31</f>
        <v>Marquam Hill</v>
      </c>
      <c r="C28" s="212" t="str">
        <f>'All products and rates'!F31</f>
        <v>N/A</v>
      </c>
      <c r="D28" s="213" t="str">
        <f>'All products and rates'!G31</f>
        <v>N/A</v>
      </c>
      <c r="E28" s="210" t="str">
        <f>'All products and rates'!H31</f>
        <v>N/A</v>
      </c>
      <c r="F28" s="217" t="s">
        <v>6</v>
      </c>
    </row>
    <row r="29" spans="1:9" x14ac:dyDescent="0.45">
      <c r="A29" s="567" t="str">
        <f>HYPERLINK('All products and rates'!T32,'All products and rates'!A32)</f>
        <v>Garage B</v>
      </c>
      <c r="B29" s="752"/>
      <c r="C29" s="209" t="str">
        <f>'All products and rates'!F32</f>
        <v>N/A</v>
      </c>
      <c r="D29" s="210" t="str">
        <f>'All products and rates'!G32</f>
        <v>N/A</v>
      </c>
      <c r="E29" s="210" t="str">
        <f>'All products and rates'!H32</f>
        <v>N/A</v>
      </c>
      <c r="F29" s="217" t="s">
        <v>6</v>
      </c>
    </row>
    <row r="30" spans="1:9" x14ac:dyDescent="0.45">
      <c r="A30" s="414" t="str">
        <f>HYPERLINK('All products and rates'!T33,'All products and rates'!A33)</f>
        <v>Garage C</v>
      </c>
      <c r="B30" s="752"/>
      <c r="C30" s="212" t="str">
        <f>'All products and rates'!F33</f>
        <v>N/A</v>
      </c>
      <c r="D30" s="212">
        <f>'All products and rates'!G33</f>
        <v>3</v>
      </c>
      <c r="E30" s="213" t="str">
        <f>'All products and rates'!H33</f>
        <v>3 hour max</v>
      </c>
      <c r="F30" s="217" t="s">
        <v>6</v>
      </c>
    </row>
    <row r="31" spans="1:9" x14ac:dyDescent="0.45">
      <c r="A31" s="415" t="str">
        <f>HYPERLINK('All products and rates'!T34,'All products and rates'!A34)</f>
        <v>Garage D</v>
      </c>
      <c r="B31" s="752"/>
      <c r="C31" s="209">
        <f>'All products and rates'!F34</f>
        <v>15</v>
      </c>
      <c r="D31" s="210" t="str">
        <f>'All products and rates'!G34</f>
        <v>N/A</v>
      </c>
      <c r="E31" s="210" t="str">
        <f>'All products and rates'!H34</f>
        <v>N/A</v>
      </c>
      <c r="F31" s="217" t="s">
        <v>6</v>
      </c>
    </row>
    <row r="32" spans="1:9" x14ac:dyDescent="0.45">
      <c r="A32" s="567" t="str">
        <f>HYPERLINK('All products and rates'!T35,'All products and rates'!A35)</f>
        <v>Garage E</v>
      </c>
      <c r="B32" s="752"/>
      <c r="C32" s="212" t="str">
        <f>'All products and rates'!F35</f>
        <v>N/A</v>
      </c>
      <c r="D32" s="213" t="str">
        <f>'All products and rates'!G35</f>
        <v>N/A</v>
      </c>
      <c r="E32" s="210" t="str">
        <f>'All products and rates'!H35</f>
        <v>N/A</v>
      </c>
      <c r="F32" s="217" t="s">
        <v>6</v>
      </c>
    </row>
    <row r="33" spans="1:9" x14ac:dyDescent="0.45">
      <c r="A33" s="415" t="str">
        <f>HYPERLINK('All products and rates'!T36,'All products and rates'!A36)</f>
        <v>Garage F</v>
      </c>
      <c r="B33" s="752"/>
      <c r="C33" s="209">
        <f>'All products and rates'!F36</f>
        <v>15</v>
      </c>
      <c r="D33" s="209">
        <f>'All products and rates'!G36</f>
        <v>3</v>
      </c>
      <c r="E33" s="210" t="str">
        <f>'All products and rates'!H36</f>
        <v>5 hour max</v>
      </c>
      <c r="F33" s="217" t="s">
        <v>6</v>
      </c>
    </row>
    <row r="34" spans="1:9" x14ac:dyDescent="0.45">
      <c r="A34" s="567" t="str">
        <f>HYPERLINK('All products and rates'!T37,'All products and rates'!A37)</f>
        <v>Garage G</v>
      </c>
      <c r="B34" s="752"/>
      <c r="C34" s="212" t="str">
        <f>'All products and rates'!F37</f>
        <v>N/A</v>
      </c>
      <c r="D34" s="213" t="str">
        <f>'All products and rates'!G37</f>
        <v>N/A</v>
      </c>
      <c r="E34" s="213" t="str">
        <f>'All products and rates'!H37</f>
        <v>N/A</v>
      </c>
      <c r="F34" s="217" t="s">
        <v>6</v>
      </c>
    </row>
    <row r="35" spans="1:9" x14ac:dyDescent="0.45">
      <c r="A35" s="415" t="str">
        <f>HYPERLINK('All products and rates'!T38,'All products and rates'!A38)</f>
        <v>Garage K</v>
      </c>
      <c r="B35" s="752"/>
      <c r="C35" s="209">
        <f>'All products and rates'!F38</f>
        <v>15</v>
      </c>
      <c r="D35" s="210" t="str">
        <f>'All products and rates'!G38</f>
        <v>N/A</v>
      </c>
      <c r="E35" s="210" t="str">
        <f>'All products and rates'!H38</f>
        <v>N/A</v>
      </c>
      <c r="F35" s="217" t="s">
        <v>6</v>
      </c>
    </row>
    <row r="36" spans="1:9" x14ac:dyDescent="0.45">
      <c r="A36" s="414" t="str">
        <f>HYPERLINK('All products and rates'!T39,'All products and rates'!A39)</f>
        <v>Lot 10</v>
      </c>
      <c r="B36" s="752"/>
      <c r="C36" s="212">
        <f>'All products and rates'!F39</f>
        <v>15</v>
      </c>
      <c r="D36" s="213" t="str">
        <f>'All products and rates'!G39</f>
        <v>N/A</v>
      </c>
      <c r="E36" s="213" t="str">
        <f>'All products and rates'!H39</f>
        <v>N/A</v>
      </c>
      <c r="F36" s="217" t="s">
        <v>6</v>
      </c>
    </row>
    <row r="37" spans="1:9" x14ac:dyDescent="0.45">
      <c r="A37" s="567" t="str">
        <f>HYPERLINK('All products and rates'!T40,'All products and rates'!A40)</f>
        <v>Lot 20</v>
      </c>
      <c r="B37" s="752"/>
      <c r="C37" s="209" t="str">
        <f>'All products and rates'!F40</f>
        <v>N/A</v>
      </c>
      <c r="D37" s="210" t="str">
        <f>'All products and rates'!G40</f>
        <v>N/A</v>
      </c>
      <c r="E37" s="210" t="str">
        <f>'All products and rates'!H40</f>
        <v>N/A</v>
      </c>
      <c r="F37" s="217" t="s">
        <v>6</v>
      </c>
    </row>
    <row r="38" spans="1:9" x14ac:dyDescent="0.45">
      <c r="A38" s="567" t="str">
        <f>HYPERLINK('All products and rates'!T41,'All products and rates'!A41)</f>
        <v>Lot 30</v>
      </c>
      <c r="B38" s="752"/>
      <c r="C38" s="212" t="str">
        <f>'All products and rates'!F41</f>
        <v>N/A</v>
      </c>
      <c r="D38" s="213" t="str">
        <f>'All products and rates'!G41</f>
        <v>N/A</v>
      </c>
      <c r="E38" s="213" t="str">
        <f>'All products and rates'!H41</f>
        <v>N/A</v>
      </c>
      <c r="F38" s="217" t="s">
        <v>6</v>
      </c>
    </row>
    <row r="39" spans="1:9" x14ac:dyDescent="0.45">
      <c r="A39" s="415" t="str">
        <f>HYPERLINK('All products and rates'!T42,'All products and rates'!A42)</f>
        <v>Lot 40</v>
      </c>
      <c r="B39" s="752"/>
      <c r="C39" s="209">
        <f>'All products and rates'!F42</f>
        <v>15</v>
      </c>
      <c r="D39" s="209">
        <f>'All products and rates'!G42</f>
        <v>3</v>
      </c>
      <c r="E39" s="209">
        <f>'All products and rates'!H42</f>
        <v>15</v>
      </c>
      <c r="F39" s="217" t="s">
        <v>6</v>
      </c>
      <c r="I39" s="17"/>
    </row>
    <row r="40" spans="1:9" x14ac:dyDescent="0.45">
      <c r="A40" s="567" t="str">
        <f>HYPERLINK('All products and rates'!T43,'All products and rates'!A43)</f>
        <v>Lot 50</v>
      </c>
      <c r="B40" s="752"/>
      <c r="C40" s="212" t="str">
        <f>'All products and rates'!F43</f>
        <v>N/A</v>
      </c>
      <c r="D40" s="213" t="str">
        <f>'All products and rates'!G43</f>
        <v>N/A</v>
      </c>
      <c r="E40" s="213" t="str">
        <f>'All products and rates'!H43</f>
        <v>N/A</v>
      </c>
      <c r="F40" s="217" t="s">
        <v>6</v>
      </c>
    </row>
    <row r="41" spans="1:9" x14ac:dyDescent="0.45">
      <c r="A41" s="415" t="str">
        <f>HYPERLINK('All products and rates'!T44,'All products and rates'!A44)</f>
        <v>Lot 60</v>
      </c>
      <c r="B41" s="752"/>
      <c r="C41" s="209" t="str">
        <f>'All products and rates'!F44</f>
        <v>N/A</v>
      </c>
      <c r="D41" s="210" t="str">
        <f>'All products and rates'!G44</f>
        <v>N/A</v>
      </c>
      <c r="E41" s="210" t="str">
        <f>'All products and rates'!H44</f>
        <v>N/A</v>
      </c>
      <c r="F41" s="217">
        <f>'All products and rates'!R44</f>
        <v>84.87</v>
      </c>
    </row>
    <row r="42" spans="1:9" x14ac:dyDescent="0.45">
      <c r="A42" s="567" t="str">
        <f>HYPERLINK('All products and rates'!T45,'All products and rates'!A45)</f>
        <v>Lot 70</v>
      </c>
      <c r="B42" s="752"/>
      <c r="C42" s="212" t="str">
        <f>'All products and rates'!F45</f>
        <v>N/A</v>
      </c>
      <c r="D42" s="213" t="str">
        <f>'All products and rates'!G45</f>
        <v>N/A</v>
      </c>
      <c r="E42" s="213" t="str">
        <f>'All products and rates'!H45</f>
        <v>N/A</v>
      </c>
      <c r="F42" s="217" t="s">
        <v>6</v>
      </c>
    </row>
    <row r="43" spans="1:9" x14ac:dyDescent="0.45">
      <c r="A43" s="415" t="str">
        <f>HYPERLINK('All products and rates'!T46,'All products and rates'!A46)</f>
        <v>Lot 90</v>
      </c>
      <c r="B43" s="761"/>
      <c r="C43" s="209">
        <f>'All products and rates'!F46</f>
        <v>15</v>
      </c>
      <c r="D43" s="209" t="str">
        <f>'All products and rates'!G46</f>
        <v>N/A</v>
      </c>
      <c r="E43" s="210" t="str">
        <f>'All products and rates'!H46</f>
        <v>N/A</v>
      </c>
      <c r="F43" s="217" t="s">
        <v>6</v>
      </c>
    </row>
    <row r="44" spans="1:9" x14ac:dyDescent="0.45">
      <c r="A44" s="414" t="str">
        <f>HYPERLINK('All products and rates'!T47,'All products and rates'!A47)</f>
        <v>3030 Moody Lot</v>
      </c>
      <c r="B44" s="760" t="str">
        <f>'All products and rates'!B47</f>
        <v>South Waterfront</v>
      </c>
      <c r="C44" s="212">
        <f>'All products and rates'!F47</f>
        <v>12</v>
      </c>
      <c r="D44" s="212">
        <f>'All products and rates'!G47</f>
        <v>3</v>
      </c>
      <c r="E44" s="212">
        <f>'All products and rates'!H47</f>
        <v>15</v>
      </c>
      <c r="F44" s="217" t="s">
        <v>6</v>
      </c>
    </row>
    <row r="45" spans="1:9" x14ac:dyDescent="0.45">
      <c r="A45" s="567" t="str">
        <f>HYPERLINK('All products and rates'!T48,'All products and rates'!A48)</f>
        <v>3420 Macadam</v>
      </c>
      <c r="B45" s="752"/>
      <c r="C45" s="547" t="str">
        <f>'All products and rates'!F48</f>
        <v>N/A</v>
      </c>
      <c r="D45" s="547" t="str">
        <f>'All products and rates'!G48</f>
        <v>N/A</v>
      </c>
      <c r="E45" s="547" t="str">
        <f>'All products and rates'!H48</f>
        <v>N/A</v>
      </c>
      <c r="F45" s="548" t="s">
        <v>6</v>
      </c>
    </row>
    <row r="46" spans="1:9" ht="15" hidden="1" customHeight="1" x14ac:dyDescent="0.45">
      <c r="A46" s="567" t="str">
        <f>HYPERLINK('All products and rates'!T49,'All products and rates'!A49)</f>
        <v>Bancroft Lot</v>
      </c>
      <c r="B46" s="752"/>
      <c r="C46" s="547" t="str">
        <f>'All products and rates'!F49</f>
        <v>N/A</v>
      </c>
      <c r="D46" s="547" t="str">
        <f>'All products and rates'!G49</f>
        <v>N/A</v>
      </c>
      <c r="E46" s="547" t="str">
        <f>'All products and rates'!H49</f>
        <v>N/A</v>
      </c>
      <c r="F46" s="548" t="s">
        <v>6</v>
      </c>
    </row>
    <row r="47" spans="1:9" x14ac:dyDescent="0.45">
      <c r="A47" s="546" t="str">
        <f>HYPERLINK('All products and rates'!T52,'All products and rates'!A52)</f>
        <v>Center for Health and Healing</v>
      </c>
      <c r="B47" s="752"/>
      <c r="C47" s="547" t="str">
        <f>'All products and rates'!F52</f>
        <v>N/A</v>
      </c>
      <c r="D47" s="547">
        <f>'All products and rates'!G52</f>
        <v>4</v>
      </c>
      <c r="E47" s="547">
        <f>'All products and rates'!H52</f>
        <v>22</v>
      </c>
      <c r="F47" s="548" t="s">
        <v>6</v>
      </c>
    </row>
    <row r="48" spans="1:9" x14ac:dyDescent="0.45">
      <c r="A48" s="414" t="str">
        <f>HYPERLINK('All products and rates'!T53,'All products and rates'!A53)</f>
        <v>Knight Cancer Research Building</v>
      </c>
      <c r="B48" s="752"/>
      <c r="C48" s="547" t="str">
        <f>'All products and rates'!F53</f>
        <v>N/A</v>
      </c>
      <c r="D48" s="212">
        <f>'All products and rates'!G53</f>
        <v>3</v>
      </c>
      <c r="E48" s="212">
        <f>'All products and rates'!H53</f>
        <v>18</v>
      </c>
      <c r="F48" s="548" t="s">
        <v>6</v>
      </c>
    </row>
    <row r="49" spans="1:9" x14ac:dyDescent="0.45">
      <c r="A49" s="546" t="str">
        <f>HYPERLINK('All products and rates'!T54,'All products and rates'!A54)</f>
        <v>Macadam Warehouse</v>
      </c>
      <c r="B49" s="752"/>
      <c r="C49" s="547" t="str">
        <f>'All products and rates'!F54</f>
        <v>N/A</v>
      </c>
      <c r="D49" s="547">
        <f>'All products and rates'!G54</f>
        <v>3</v>
      </c>
      <c r="E49" s="547">
        <f>'All products and rates'!H54</f>
        <v>15</v>
      </c>
      <c r="F49" s="548" t="s">
        <v>6</v>
      </c>
    </row>
    <row r="50" spans="1:9" hidden="1" x14ac:dyDescent="0.45">
      <c r="A50" s="567" t="str">
        <f>HYPERLINK('All products and rates'!T55,'All products and rates'!A55)</f>
        <v>RiverPlace</v>
      </c>
      <c r="B50" s="752"/>
      <c r="C50" s="547" t="str">
        <f>'All products and rates'!F55</f>
        <v>N/A</v>
      </c>
      <c r="D50" s="549" t="str">
        <f>'All products and rates'!G55</f>
        <v>N/A</v>
      </c>
      <c r="E50" s="549" t="str">
        <f>'All products and rates'!H55</f>
        <v>N/A</v>
      </c>
      <c r="F50" s="548" t="s">
        <v>6</v>
      </c>
    </row>
    <row r="51" spans="1:9" x14ac:dyDescent="0.45">
      <c r="A51" s="414" t="str">
        <f>HYPERLINK('All products and rates'!T56,'All products and rates'!A56)</f>
        <v>Robertson Life Sciences Building</v>
      </c>
      <c r="B51" s="752"/>
      <c r="C51" s="547" t="str">
        <f>'All products and rates'!F56</f>
        <v>N/A</v>
      </c>
      <c r="D51" s="212">
        <f>'All products and rates'!G56</f>
        <v>3</v>
      </c>
      <c r="E51" s="212">
        <f>'All products and rates'!H56</f>
        <v>18</v>
      </c>
      <c r="F51" s="548" t="s">
        <v>6</v>
      </c>
    </row>
    <row r="52" spans="1:9" x14ac:dyDescent="0.45">
      <c r="A52" s="666" t="str">
        <f>HYPERLINK('All products and rates'!T57,'All products and rates'!A57)</f>
        <v>Rood Family Pavilion</v>
      </c>
      <c r="B52" s="752"/>
      <c r="C52" s="209" t="str">
        <f>'All products and rates'!F57</f>
        <v>N/A</v>
      </c>
      <c r="D52" s="209">
        <f>'All products and rates'!G57</f>
        <v>3</v>
      </c>
      <c r="E52" s="209">
        <f>'All products and rates'!H57</f>
        <v>18</v>
      </c>
      <c r="F52" s="640" t="s">
        <v>6</v>
      </c>
    </row>
    <row r="53" spans="1:9" x14ac:dyDescent="0.45">
      <c r="A53" s="414" t="str">
        <f>HYPERLINK('All products and rates'!T58,'All products and rates'!A58)</f>
        <v>Schnitzer Parking Lot</v>
      </c>
      <c r="B53" s="752"/>
      <c r="C53" s="212">
        <f>'All products and rates'!F58</f>
        <v>12</v>
      </c>
      <c r="D53" s="212">
        <f>'All products and rates'!G58</f>
        <v>3</v>
      </c>
      <c r="E53" s="212">
        <f>'All products and rates'!H58</f>
        <v>13</v>
      </c>
      <c r="F53" s="217">
        <f>'All products and rates'!R58</f>
        <v>95.48</v>
      </c>
    </row>
    <row r="54" spans="1:9" x14ac:dyDescent="0.45">
      <c r="A54" s="567" t="str">
        <f>HYPERLINK('All products and rates'!T59,'All products and rates'!A59)</f>
        <v>Whitaker Parking Lot</v>
      </c>
      <c r="B54" s="761"/>
      <c r="C54" s="547" t="str">
        <f>'All products and rates'!F59</f>
        <v>N/A</v>
      </c>
      <c r="D54" s="547" t="str">
        <f>'All products and rates'!G59</f>
        <v>N/A</v>
      </c>
      <c r="E54" s="547" t="str">
        <f>'All products and rates'!H59</f>
        <v>N/A</v>
      </c>
      <c r="F54" s="548" t="s">
        <v>6</v>
      </c>
    </row>
    <row r="55" spans="1:9" ht="16.149999999999999" thickBot="1" x14ac:dyDescent="0.55000000000000004">
      <c r="A55" s="73" t="s">
        <v>225</v>
      </c>
      <c r="B55" s="74" t="s">
        <v>227</v>
      </c>
      <c r="C55" s="78" t="s">
        <v>227</v>
      </c>
      <c r="D55" s="76"/>
      <c r="E55" s="76"/>
      <c r="F55" s="76"/>
      <c r="G55" s="550" t="s">
        <v>298</v>
      </c>
      <c r="H55" s="76"/>
      <c r="I55" s="78"/>
    </row>
    <row r="56" spans="1:9" ht="14.65" thickTop="1" x14ac:dyDescent="0.45">
      <c r="A56" s="285" t="s">
        <v>107</v>
      </c>
      <c r="B56" s="751" t="s">
        <v>226</v>
      </c>
      <c r="C56" s="281" t="s">
        <v>226</v>
      </c>
      <c r="D56" s="332" t="s">
        <v>293</v>
      </c>
      <c r="E56" s="21"/>
      <c r="F56" s="21"/>
      <c r="G56" s="373" t="s">
        <v>32</v>
      </c>
      <c r="H56" s="370" t="s">
        <v>296</v>
      </c>
      <c r="I56" s="359"/>
    </row>
    <row r="57" spans="1:9" x14ac:dyDescent="0.45">
      <c r="A57" s="282" t="s">
        <v>185</v>
      </c>
      <c r="B57" s="755"/>
      <c r="C57" s="219" t="s">
        <v>226</v>
      </c>
      <c r="D57" s="337" t="s">
        <v>294</v>
      </c>
      <c r="E57" s="23"/>
      <c r="F57" s="23"/>
      <c r="G57" s="367">
        <v>63</v>
      </c>
      <c r="H57" s="342" t="s">
        <v>296</v>
      </c>
      <c r="I57" s="342"/>
    </row>
  </sheetData>
  <sheetProtection sort="0" autoFilter="0"/>
  <mergeCells count="6">
    <mergeCell ref="B56:B57"/>
    <mergeCell ref="A1:I1"/>
    <mergeCell ref="D23:E23"/>
    <mergeCell ref="D24:E24"/>
    <mergeCell ref="B28:B43"/>
    <mergeCell ref="B44:B54"/>
  </mergeCells>
  <conditionalFormatting sqref="C27:F54">
    <cfRule type="containsText" dxfId="31" priority="1" operator="containsText" text="N/A">
      <formula>NOT(ISERROR(SEARCH("N/A",C27)))</formula>
    </cfRule>
  </conditionalFormatting>
  <hyperlinks>
    <hyperlink ref="B15" r:id="rId1" xr:uid="{00000000-0004-0000-0200-000000000000}"/>
    <hyperlink ref="B16" r:id="rId2" xr:uid="{00000000-0004-0000-0200-000001000000}"/>
    <hyperlink ref="B18" r:id="rId3" xr:uid="{00000000-0004-0000-0200-000002000000}"/>
    <hyperlink ref="B19" r:id="rId4" xr:uid="{00000000-0004-0000-0200-000003000000}"/>
    <hyperlink ref="B17" r:id="rId5" xr:uid="{00000000-0004-0000-0200-000004000000}"/>
  </hyperlinks>
  <pageMargins left="0.25" right="0.25" top="0.44791666666666669" bottom="0.75" header="0.3" footer="0.3"/>
  <pageSetup scale="58" orientation="landscape" horizontalDpi="300" verticalDpi="300" r:id="rId6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3705"/>
    <pageSetUpPr fitToPage="1"/>
  </sheetPr>
  <dimension ref="A1:I60"/>
  <sheetViews>
    <sheetView showGridLines="0" showRowColHeaders="0" zoomScaleNormal="100" zoomScaleSheetLayoutView="50" zoomScalePageLayoutView="60" workbookViewId="0">
      <selection sqref="A1:G1"/>
    </sheetView>
  </sheetViews>
  <sheetFormatPr defaultRowHeight="14.25" x14ac:dyDescent="0.45"/>
  <cols>
    <col min="1" max="1" width="34.265625" customWidth="1"/>
    <col min="2" max="2" width="23" customWidth="1"/>
    <col min="3" max="3" width="16.1328125" customWidth="1"/>
    <col min="4" max="4" width="17.59765625" customWidth="1"/>
    <col min="5" max="5" width="16.265625" customWidth="1"/>
    <col min="6" max="6" width="15" customWidth="1"/>
    <col min="7" max="7" width="39.265625" customWidth="1"/>
    <col min="9" max="9" width="9.1328125" customWidth="1"/>
    <col min="10" max="10" width="14.3984375" customWidth="1"/>
    <col min="13" max="13" width="13.3984375" customWidth="1"/>
  </cols>
  <sheetData>
    <row r="1" spans="1:9" ht="29.25" customHeight="1" x14ac:dyDescent="1">
      <c r="A1" s="763" t="s">
        <v>208</v>
      </c>
      <c r="B1" s="763"/>
      <c r="C1" s="763"/>
      <c r="D1" s="763"/>
      <c r="E1" s="763"/>
      <c r="F1" s="763"/>
      <c r="G1" s="763"/>
    </row>
    <row r="2" spans="1:9" ht="21.75" customHeight="1" x14ac:dyDescent="1">
      <c r="A2" s="96" t="str">
        <f>'All products and rates'!A2</f>
        <v>Beginning January 1, 2024</v>
      </c>
      <c r="B2" s="90"/>
      <c r="C2" s="90"/>
      <c r="D2" s="90"/>
      <c r="E2" s="90"/>
      <c r="F2" s="90"/>
      <c r="G2" s="90"/>
      <c r="H2" s="18"/>
      <c r="I2" s="18"/>
    </row>
    <row r="3" spans="1:9" x14ac:dyDescent="0.45">
      <c r="A3" t="str">
        <f>'All products and rates'!A3</f>
        <v>People in this commuter group generally qualify for the below services.</v>
      </c>
      <c r="G3" s="91"/>
    </row>
    <row r="4" spans="1:9" x14ac:dyDescent="0.45">
      <c r="A4" t="str">
        <f>'All products and rates'!A4</f>
        <v>Click on each program or product for more information.</v>
      </c>
    </row>
    <row r="5" spans="1:9" ht="27" customHeight="1" x14ac:dyDescent="0.75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 t="str">
        <f>'All products and rates'!I5</f>
        <v>Description</v>
      </c>
      <c r="G5" s="11"/>
    </row>
    <row r="6" spans="1:9" x14ac:dyDescent="0.4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 t="str">
        <f>'All products and rates'!I6</f>
        <v>Free public valet at the Tram.</v>
      </c>
      <c r="G6" s="25"/>
    </row>
    <row r="7" spans="1:9" x14ac:dyDescent="0.4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 t="str">
        <f>'All products and rates'!I7</f>
        <v>Log eligible weekday trips on MyCommute.</v>
      </c>
      <c r="G7" s="87"/>
    </row>
    <row r="8" spans="1:9" x14ac:dyDescent="0.4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 t="str">
        <f>'All products and rates'!I8</f>
        <v>Dillehunt, Baird: Badge-access bike parking.</v>
      </c>
      <c r="G8" s="25"/>
    </row>
    <row r="9" spans="1:9" x14ac:dyDescent="0.4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 t="str">
        <f>'All products and rates'!I9</f>
        <v>RLSB, RPV, KCRB: parking, shower, towel, locker.</v>
      </c>
      <c r="G9" s="87"/>
    </row>
    <row r="10" spans="1:9" x14ac:dyDescent="0.4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 t="str">
        <f>'All products and rates'!I10</f>
        <v>Loaner bike and equipment as available.</v>
      </c>
      <c r="G10" s="25"/>
    </row>
    <row r="11" spans="1:9" x14ac:dyDescent="0.4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 t="str">
        <f>'All products and rates'!I11</f>
        <v>Loaner e-bike and equipment as available.</v>
      </c>
      <c r="G11" s="87"/>
    </row>
    <row r="12" spans="1:9" x14ac:dyDescent="0.4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 t="str">
        <f>'All products and rates'!I12</f>
        <v>$100 subsidy toward eligible purchase.</v>
      </c>
      <c r="G12" s="25"/>
    </row>
    <row r="13" spans="1:9" x14ac:dyDescent="0.4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 t="str">
        <f>'All products and rates'!I13</f>
        <v>$200 subsidy toward eligible purchase.</v>
      </c>
      <c r="G13" s="87"/>
    </row>
    <row r="14" spans="1:9" ht="25.5" x14ac:dyDescent="0.75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 t="str">
        <f>'All products and rates'!G14</f>
        <v>Eligibility</v>
      </c>
      <c r="F14" s="10" t="str">
        <f>'All products and rates'!I14</f>
        <v>Description</v>
      </c>
      <c r="G14" s="10"/>
    </row>
    <row r="15" spans="1:9" x14ac:dyDescent="0.45">
      <c r="A15" s="57" t="str">
        <f>HYPERLINK('All products and rates'!T15,'All products and rates'!A15)</f>
        <v>Cash incentive</v>
      </c>
      <c r="B15" s="317" t="s">
        <v>74</v>
      </c>
      <c r="C15" s="20" t="str">
        <f>'All products and rates'!D15</f>
        <v>$1.50/day to take take transit</v>
      </c>
      <c r="D15" s="20"/>
      <c r="E15" s="20" t="str">
        <f>'All products and rates'!G15</f>
        <v>OHSU login</v>
      </c>
      <c r="F15" s="20" t="str">
        <f>'All products and rates'!I15</f>
        <v>Log eligible weekday trips on MyCommute.</v>
      </c>
      <c r="G15" s="20"/>
    </row>
    <row r="16" spans="1:9" x14ac:dyDescent="0.45">
      <c r="A16" s="401" t="str">
        <f>HYPERLINK('All products and rates'!T16,'All products and rates'!A16)</f>
        <v>C-Tran Express Hop</v>
      </c>
      <c r="B16" s="316" t="s">
        <v>83</v>
      </c>
      <c r="C16" s="88" t="str">
        <f>'All products and rates'!D16</f>
        <v>$385/transit year</v>
      </c>
      <c r="D16" s="88"/>
      <c r="E16" s="88" t="str">
        <f>'All products and rates'!G16</f>
        <v>OHSU badge</v>
      </c>
      <c r="F16" s="88" t="str">
        <f>'All products and rates'!I16</f>
        <v>Vancouver to Portland rush hour transit.</v>
      </c>
      <c r="G16" s="88"/>
    </row>
    <row r="17" spans="1:7" x14ac:dyDescent="0.45">
      <c r="A17" s="57" t="str">
        <f>HYPERLINK('All products and rates'!T17,'All products and rates'!A17)</f>
        <v>Portland Aerial Tram</v>
      </c>
      <c r="B17" s="189" t="s">
        <v>76</v>
      </c>
      <c r="C17" s="20" t="str">
        <f>'All products and rates'!D17</f>
        <v>OHSU badge or pass</v>
      </c>
      <c r="D17" s="20"/>
      <c r="E17" s="20" t="str">
        <f>'All products and rates'!G17</f>
        <v>badge or patient</v>
      </c>
      <c r="F17" s="20" t="str">
        <f>'All products and rates'!I17</f>
        <v>Connects Marquam Hill, South Waterfront.</v>
      </c>
      <c r="G17" s="20"/>
    </row>
    <row r="18" spans="1:7" ht="15.75" customHeight="1" x14ac:dyDescent="0.45">
      <c r="A18" s="401" t="str">
        <f>HYPERLINK('All products and rates'!T18,'All products and rates'!A18)</f>
        <v>Portland Streetcar</v>
      </c>
      <c r="B18" s="316" t="s">
        <v>83</v>
      </c>
      <c r="C18" s="88" t="str">
        <f>'All products and rates'!D18</f>
        <v>free with badge</v>
      </c>
      <c r="D18" s="88"/>
      <c r="E18" s="88" t="str">
        <f>'All products and rates'!G18</f>
        <v>OHSU badge</v>
      </c>
      <c r="F18" s="88" t="str">
        <f>'All products and rates'!I18</f>
        <v>Central Portland lines.</v>
      </c>
      <c r="G18" s="88"/>
    </row>
    <row r="19" spans="1:7" x14ac:dyDescent="0.45">
      <c r="A19" s="57" t="str">
        <f>HYPERLINK('All products and rates'!T19,'All products and rates'!A19)</f>
        <v>TriMet Hop</v>
      </c>
      <c r="B19" s="343" t="s">
        <v>83</v>
      </c>
      <c r="C19" s="20" t="str">
        <f>'All products and rates'!D19</f>
        <v>$50/Sept to end of Aug</v>
      </c>
      <c r="D19" s="20"/>
      <c r="E19" s="20" t="str">
        <f>'All products and rates'!G19</f>
        <v>OHSU badge</v>
      </c>
      <c r="F19" s="20" t="str">
        <f>'All products and rates'!I19</f>
        <v>Pay period deductions or pay in full.</v>
      </c>
      <c r="G19" s="20"/>
    </row>
    <row r="20" spans="1:7" ht="25.5" x14ac:dyDescent="0.75">
      <c r="A20" s="14" t="s">
        <v>97</v>
      </c>
      <c r="B20" s="9" t="s">
        <v>70</v>
      </c>
      <c r="C20" s="9" t="s">
        <v>71</v>
      </c>
      <c r="D20" s="9"/>
      <c r="E20" s="9" t="s">
        <v>72</v>
      </c>
      <c r="F20" s="9"/>
      <c r="G20" s="9" t="s">
        <v>73</v>
      </c>
    </row>
    <row r="21" spans="1:7" x14ac:dyDescent="0.45">
      <c r="A21" s="401" t="str">
        <f>HYPERLINK('All products and rates'!T24,'All products and rates'!A23)</f>
        <v>OHSU Carpool app</v>
      </c>
      <c r="B21" s="316" t="str">
        <f>HYPERLINK('All products and rates'!T23,'All products and rates'!B23)</f>
        <v>ohsu.edu/carpool</v>
      </c>
      <c r="C21" s="88" t="str">
        <f>'All products and rates'!D23</f>
        <v>$3/per weekday to drive + pickup rider</v>
      </c>
      <c r="D21" s="88"/>
      <c r="E21" s="88" t="str">
        <f>'All products and rates'!G23</f>
        <v>See website</v>
      </c>
      <c r="F21" s="88"/>
      <c r="G21" s="88" t="str">
        <f>'All products and rates'!I23</f>
        <v>Additional incentives may apply.</v>
      </c>
    </row>
    <row r="22" spans="1:7" x14ac:dyDescent="0.45">
      <c r="A22" s="636" t="str">
        <f>HYPERLINK('All products and rates'!T24,'All products and rates'!A24)</f>
        <v>Guaranteed Ride Home</v>
      </c>
      <c r="B22" s="663" t="str">
        <f>HYPERLINK('All products and rates'!U23,'All products and rates'!B24)</f>
        <v>MyCommute</v>
      </c>
      <c r="C22" s="21" t="str">
        <f>'All products and rates'!D24</f>
        <v>Credit for Lyft ride</v>
      </c>
      <c r="E22" t="str">
        <f>'All products and rates'!G24</f>
        <v>MyCommute member</v>
      </c>
      <c r="G22" t="str">
        <f>'All products and rates'!I24</f>
        <v>Ride from work due to personal emergency.</v>
      </c>
    </row>
    <row r="23" spans="1:7" ht="21" x14ac:dyDescent="0.65">
      <c r="A23" s="653" t="s">
        <v>182</v>
      </c>
      <c r="B23" s="8"/>
      <c r="C23" s="137" t="s">
        <v>106</v>
      </c>
      <c r="D23" s="612" t="s">
        <v>101</v>
      </c>
      <c r="E23" s="613"/>
      <c r="F23" s="572" t="s">
        <v>100</v>
      </c>
      <c r="G23" s="582"/>
    </row>
    <row r="24" spans="1:7" ht="24" customHeight="1" x14ac:dyDescent="0.45">
      <c r="A24" s="8"/>
      <c r="B24" s="8"/>
      <c r="C24" s="84" t="s">
        <v>178</v>
      </c>
      <c r="D24" s="758" t="s">
        <v>196</v>
      </c>
      <c r="E24" s="759"/>
      <c r="F24" s="80"/>
      <c r="G24" s="81"/>
    </row>
    <row r="25" spans="1:7" x14ac:dyDescent="0.45">
      <c r="A25" s="8"/>
      <c r="B25" s="8"/>
      <c r="C25" s="84"/>
      <c r="D25" s="81"/>
      <c r="E25" s="81"/>
      <c r="F25" s="80"/>
      <c r="G25" s="81"/>
    </row>
    <row r="26" spans="1:7" ht="16.149999999999999" thickBot="1" x14ac:dyDescent="0.55000000000000004">
      <c r="A26" s="138" t="str">
        <f>'All products and rates'!A28</f>
        <v>Facility</v>
      </c>
      <c r="B26" s="139" t="str">
        <f>'All products and rates'!B28</f>
        <v>Campus</v>
      </c>
      <c r="C26" s="140" t="str">
        <f>'All products and rates'!F28</f>
        <v>Daily</v>
      </c>
      <c r="D26" s="141" t="s">
        <v>104</v>
      </c>
      <c r="E26" s="141" t="str">
        <f>'All products and rates'!H28</f>
        <v>Daily (5+ hours)</v>
      </c>
      <c r="F26" s="142" t="s">
        <v>197</v>
      </c>
      <c r="G26" s="81"/>
    </row>
    <row r="27" spans="1:7" ht="16.149999999999999" thickTop="1" x14ac:dyDescent="0.5">
      <c r="A27" s="24" t="str">
        <f>HYPERLINK('All products and rates'!T29,'All products and rates'!A29)</f>
        <v>Neveh Shalom</v>
      </c>
      <c r="B27" s="638" t="str">
        <f>'All products and rates'!B29</f>
        <v>Marquam Hill via TriMet</v>
      </c>
      <c r="C27" s="379" t="str">
        <f>'All products and rates'!F29</f>
        <v>Free</v>
      </c>
      <c r="D27" s="207" t="str">
        <f>'All products and rates'!G29</f>
        <v>N/A</v>
      </c>
      <c r="E27" s="207" t="str">
        <f>'All products and rates'!H29</f>
        <v>Free</v>
      </c>
      <c r="F27" s="207" t="s">
        <v>32</v>
      </c>
      <c r="G27" s="81"/>
    </row>
    <row r="28" spans="1:7" ht="15.75" x14ac:dyDescent="0.5">
      <c r="A28" s="570" t="str">
        <f>HYPERLINK('All products and rates'!T31,'All products and rates'!A31)</f>
        <v>Garage A</v>
      </c>
      <c r="B28" s="760" t="str">
        <f>'All products and rates'!B31</f>
        <v>Marquam Hill</v>
      </c>
      <c r="C28" s="378" t="str">
        <f>'All products and rates'!F31</f>
        <v>N/A</v>
      </c>
      <c r="D28" s="213" t="str">
        <f>'All products and rates'!G31</f>
        <v>N/A</v>
      </c>
      <c r="E28" s="210" t="str">
        <f>'All products and rates'!H31</f>
        <v>N/A</v>
      </c>
      <c r="F28" s="217" t="s">
        <v>6</v>
      </c>
      <c r="G28" s="81"/>
    </row>
    <row r="29" spans="1:7" ht="15.75" x14ac:dyDescent="0.5">
      <c r="A29" s="570" t="str">
        <f>HYPERLINK('All products and rates'!T32,'All products and rates'!A32)</f>
        <v>Garage B</v>
      </c>
      <c r="B29" s="752"/>
      <c r="C29" s="377" t="str">
        <f>'All products and rates'!F32</f>
        <v>N/A</v>
      </c>
      <c r="D29" s="210" t="str">
        <f>'All products and rates'!G32</f>
        <v>N/A</v>
      </c>
      <c r="E29" s="210" t="str">
        <f>'All products and rates'!H32</f>
        <v>N/A</v>
      </c>
      <c r="F29" s="217" t="s">
        <v>6</v>
      </c>
      <c r="G29" s="81"/>
    </row>
    <row r="30" spans="1:7" ht="15.75" x14ac:dyDescent="0.5">
      <c r="A30" s="26" t="str">
        <f>HYPERLINK('All products and rates'!T33,'All products and rates'!A33)</f>
        <v>Garage C</v>
      </c>
      <c r="B30" s="752"/>
      <c r="C30" s="378" t="str">
        <f>'All products and rates'!F33</f>
        <v>N/A</v>
      </c>
      <c r="D30" s="212">
        <f>'All products and rates'!G33</f>
        <v>3</v>
      </c>
      <c r="E30" s="213" t="str">
        <f>'All products and rates'!H33</f>
        <v>3 hour max</v>
      </c>
      <c r="F30" s="217" t="s">
        <v>6</v>
      </c>
      <c r="G30" s="81"/>
    </row>
    <row r="31" spans="1:7" ht="15.75" x14ac:dyDescent="0.5">
      <c r="A31" s="28" t="str">
        <f>HYPERLINK('All products and rates'!T34,'All products and rates'!A34)</f>
        <v>Garage D</v>
      </c>
      <c r="B31" s="752"/>
      <c r="C31" s="377">
        <f>'All products and rates'!F34</f>
        <v>15</v>
      </c>
      <c r="D31" s="210" t="str">
        <f>'All products and rates'!G34</f>
        <v>N/A</v>
      </c>
      <c r="E31" s="210" t="str">
        <f>'All products and rates'!H34</f>
        <v>N/A</v>
      </c>
      <c r="F31" s="217" t="s">
        <v>6</v>
      </c>
      <c r="G31" s="81"/>
    </row>
    <row r="32" spans="1:7" ht="15.75" x14ac:dyDescent="0.5">
      <c r="A32" s="26" t="str">
        <f>HYPERLINK('All products and rates'!T35,'All products and rates'!A35)</f>
        <v>Garage E</v>
      </c>
      <c r="B32" s="752"/>
      <c r="C32" s="378" t="str">
        <f>'All products and rates'!F35</f>
        <v>N/A</v>
      </c>
      <c r="D32" s="213" t="str">
        <f>'All products and rates'!G35</f>
        <v>N/A</v>
      </c>
      <c r="E32" s="210" t="str">
        <f>'All products and rates'!H35</f>
        <v>N/A</v>
      </c>
      <c r="F32" s="217" t="s">
        <v>6</v>
      </c>
      <c r="G32" s="81"/>
    </row>
    <row r="33" spans="1:7" ht="15.75" x14ac:dyDescent="0.5">
      <c r="A33" s="28" t="str">
        <f>HYPERLINK('All products and rates'!T36,'All products and rates'!A36)</f>
        <v>Garage F</v>
      </c>
      <c r="B33" s="752"/>
      <c r="C33" s="377">
        <f>'All products and rates'!F36</f>
        <v>15</v>
      </c>
      <c r="D33" s="209">
        <f>'All products and rates'!G36</f>
        <v>3</v>
      </c>
      <c r="E33" s="210" t="str">
        <f>'All products and rates'!H36</f>
        <v>5 hour max</v>
      </c>
      <c r="F33" s="217" t="s">
        <v>6</v>
      </c>
      <c r="G33" s="81"/>
    </row>
    <row r="34" spans="1:7" ht="15.75" x14ac:dyDescent="0.5">
      <c r="A34" s="570" t="str">
        <f>HYPERLINK('All products and rates'!T37,'All products and rates'!A37)</f>
        <v>Garage G</v>
      </c>
      <c r="B34" s="752"/>
      <c r="C34" s="378" t="str">
        <f>'All products and rates'!F37</f>
        <v>N/A</v>
      </c>
      <c r="D34" s="213" t="str">
        <f>'All products and rates'!G37</f>
        <v>N/A</v>
      </c>
      <c r="E34" s="213" t="str">
        <f>'All products and rates'!H37</f>
        <v>N/A</v>
      </c>
      <c r="F34" s="217" t="s">
        <v>6</v>
      </c>
      <c r="G34" s="81"/>
    </row>
    <row r="35" spans="1:7" ht="15.75" x14ac:dyDescent="0.5">
      <c r="A35" s="28" t="str">
        <f>HYPERLINK('All products and rates'!T38,'All products and rates'!A38)</f>
        <v>Garage K</v>
      </c>
      <c r="B35" s="752"/>
      <c r="C35" s="377">
        <f>'All products and rates'!F38</f>
        <v>15</v>
      </c>
      <c r="D35" s="210" t="str">
        <f>'All products and rates'!G38</f>
        <v>N/A</v>
      </c>
      <c r="E35" s="210" t="str">
        <f>'All products and rates'!H38</f>
        <v>N/A</v>
      </c>
      <c r="F35" s="217" t="s">
        <v>6</v>
      </c>
      <c r="G35" s="81"/>
    </row>
    <row r="36" spans="1:7" ht="15.75" x14ac:dyDescent="0.5">
      <c r="A36" s="26" t="str">
        <f>HYPERLINK('All products and rates'!T39,'All products and rates'!A39)</f>
        <v>Lot 10</v>
      </c>
      <c r="B36" s="752"/>
      <c r="C36" s="378">
        <f>'All products and rates'!F39</f>
        <v>15</v>
      </c>
      <c r="D36" s="213" t="str">
        <f>'All products and rates'!G39</f>
        <v>N/A</v>
      </c>
      <c r="E36" s="213" t="str">
        <f>'All products and rates'!H39</f>
        <v>N/A</v>
      </c>
      <c r="F36" s="217" t="s">
        <v>6</v>
      </c>
      <c r="G36" s="81"/>
    </row>
    <row r="37" spans="1:7" ht="15.75" x14ac:dyDescent="0.5">
      <c r="A37" s="570" t="str">
        <f>HYPERLINK('All products and rates'!T40,'All products and rates'!A40)</f>
        <v>Lot 20</v>
      </c>
      <c r="B37" s="752"/>
      <c r="C37" s="377" t="str">
        <f>'All products and rates'!F40</f>
        <v>N/A</v>
      </c>
      <c r="D37" s="210" t="str">
        <f>'All products and rates'!G40</f>
        <v>N/A</v>
      </c>
      <c r="E37" s="210" t="str">
        <f>'All products and rates'!H40</f>
        <v>N/A</v>
      </c>
      <c r="F37" s="217" t="s">
        <v>6</v>
      </c>
      <c r="G37" s="81"/>
    </row>
    <row r="38" spans="1:7" ht="15.75" x14ac:dyDescent="0.5">
      <c r="A38" s="570" t="str">
        <f>HYPERLINK('All products and rates'!T41,'All products and rates'!A41)</f>
        <v>Lot 30</v>
      </c>
      <c r="B38" s="752"/>
      <c r="C38" s="378" t="str">
        <f>'All products and rates'!F41</f>
        <v>N/A</v>
      </c>
      <c r="D38" s="213" t="str">
        <f>'All products and rates'!G41</f>
        <v>N/A</v>
      </c>
      <c r="E38" s="213" t="str">
        <f>'All products and rates'!H41</f>
        <v>N/A</v>
      </c>
      <c r="F38" s="217" t="s">
        <v>6</v>
      </c>
      <c r="G38" s="81"/>
    </row>
    <row r="39" spans="1:7" ht="15.75" x14ac:dyDescent="0.5">
      <c r="A39" s="28" t="str">
        <f>HYPERLINK('All products and rates'!T42,'All products and rates'!A42)</f>
        <v>Lot 40</v>
      </c>
      <c r="B39" s="752"/>
      <c r="C39" s="377">
        <f>'All products and rates'!F42</f>
        <v>15</v>
      </c>
      <c r="D39" s="209">
        <f>'All products and rates'!G42</f>
        <v>3</v>
      </c>
      <c r="E39" s="209">
        <f>'All products and rates'!H42</f>
        <v>15</v>
      </c>
      <c r="F39" s="217" t="s">
        <v>6</v>
      </c>
      <c r="G39" s="81"/>
    </row>
    <row r="40" spans="1:7" ht="15.75" x14ac:dyDescent="0.5">
      <c r="A40" s="570" t="str">
        <f>HYPERLINK('All products and rates'!T43,'All products and rates'!A43)</f>
        <v>Lot 50</v>
      </c>
      <c r="B40" s="752"/>
      <c r="C40" s="378" t="str">
        <f>'All products and rates'!F43</f>
        <v>N/A</v>
      </c>
      <c r="D40" s="213" t="str">
        <f>'All products and rates'!G43</f>
        <v>N/A</v>
      </c>
      <c r="E40" s="213" t="str">
        <f>'All products and rates'!H43</f>
        <v>N/A</v>
      </c>
      <c r="F40" s="217" t="s">
        <v>6</v>
      </c>
      <c r="G40" s="81"/>
    </row>
    <row r="41" spans="1:7" ht="15.75" x14ac:dyDescent="0.5">
      <c r="A41" s="570" t="str">
        <f>HYPERLINK('All products and rates'!T44,'All products and rates'!A44)</f>
        <v>Lot 60</v>
      </c>
      <c r="B41" s="752"/>
      <c r="C41" s="377" t="str">
        <f>'All products and rates'!F44</f>
        <v>N/A</v>
      </c>
      <c r="D41" s="210" t="str">
        <f>'All products and rates'!G44</f>
        <v>N/A</v>
      </c>
      <c r="E41" s="210" t="str">
        <f>'All products and rates'!H44</f>
        <v>N/A</v>
      </c>
      <c r="F41" s="217" t="s">
        <v>6</v>
      </c>
      <c r="G41" s="81"/>
    </row>
    <row r="42" spans="1:7" ht="15.75" x14ac:dyDescent="0.5">
      <c r="A42" s="570" t="str">
        <f>HYPERLINK('All products and rates'!T45,'All products and rates'!A45)</f>
        <v>Lot 70</v>
      </c>
      <c r="B42" s="752"/>
      <c r="C42" s="378" t="str">
        <f>'All products and rates'!F45</f>
        <v>N/A</v>
      </c>
      <c r="D42" s="213" t="str">
        <f>'All products and rates'!G45</f>
        <v>N/A</v>
      </c>
      <c r="E42" s="213" t="str">
        <f>'All products and rates'!H45</f>
        <v>N/A</v>
      </c>
      <c r="F42" s="217" t="s">
        <v>6</v>
      </c>
      <c r="G42" s="81"/>
    </row>
    <row r="43" spans="1:7" ht="16.149999999999999" thickBot="1" x14ac:dyDescent="0.55000000000000004">
      <c r="A43" s="531" t="str">
        <f>HYPERLINK('All products and rates'!T46,'All products and rates'!A46)</f>
        <v>Lot 90</v>
      </c>
      <c r="B43" s="764"/>
      <c r="C43" s="532">
        <f>'All products and rates'!F46</f>
        <v>15</v>
      </c>
      <c r="D43" s="529" t="str">
        <f>'All products and rates'!G46</f>
        <v>N/A</v>
      </c>
      <c r="E43" s="573" t="str">
        <f>'All products and rates'!H46</f>
        <v>N/A</v>
      </c>
      <c r="F43" s="574" t="s">
        <v>6</v>
      </c>
      <c r="G43" s="81"/>
    </row>
    <row r="44" spans="1:7" ht="16.149999999999999" thickTop="1" x14ac:dyDescent="0.5">
      <c r="A44" s="539" t="str">
        <f>HYPERLINK('All products and rates'!T47,'All products and rates'!A47)</f>
        <v>3030 Moody Lot</v>
      </c>
      <c r="B44" s="762" t="str">
        <f>'All products and rates'!B47</f>
        <v>South Waterfront</v>
      </c>
      <c r="C44" s="540">
        <f>'All products and rates'!F47</f>
        <v>12</v>
      </c>
      <c r="D44" s="535">
        <f>'All products and rates'!G47</f>
        <v>3</v>
      </c>
      <c r="E44" s="535">
        <f>'All products and rates'!H47</f>
        <v>15</v>
      </c>
      <c r="F44" s="575" t="s">
        <v>6</v>
      </c>
      <c r="G44" s="581"/>
    </row>
    <row r="45" spans="1:7" ht="15.75" x14ac:dyDescent="0.5">
      <c r="A45" s="569" t="str">
        <f>HYPERLINK('All products and rates'!T48,'All products and rates'!A48)</f>
        <v>3420 Macadam</v>
      </c>
      <c r="B45" s="752"/>
      <c r="C45" s="541" t="str">
        <f>'All products and rates'!F48</f>
        <v>N/A</v>
      </c>
      <c r="D45" s="576" t="str">
        <f>'All products and rates'!G48</f>
        <v>N/A</v>
      </c>
      <c r="E45" s="576" t="str">
        <f>'All products and rates'!H48</f>
        <v>N/A</v>
      </c>
      <c r="F45" s="548" t="s">
        <v>6</v>
      </c>
      <c r="G45" s="81"/>
    </row>
    <row r="46" spans="1:7" ht="15.75" hidden="1" x14ac:dyDescent="0.5">
      <c r="A46" s="570" t="str">
        <f>HYPERLINK('All products and rates'!T49,'All products and rates'!A49)</f>
        <v>Bancroft Lot</v>
      </c>
      <c r="B46" s="752"/>
      <c r="C46" s="543" t="str">
        <f>'All products and rates'!F49</f>
        <v>N/A</v>
      </c>
      <c r="D46" s="547" t="str">
        <f>'All products and rates'!G49</f>
        <v>N/A</v>
      </c>
      <c r="E46" s="547" t="str">
        <f>'All products and rates'!H49</f>
        <v>N/A</v>
      </c>
      <c r="F46" s="548" t="s">
        <v>6</v>
      </c>
      <c r="G46" s="81"/>
    </row>
    <row r="47" spans="1:7" ht="15.75" x14ac:dyDescent="0.5">
      <c r="A47" s="542" t="str">
        <f>HYPERLINK('All products and rates'!T52,'All products and rates'!A52)</f>
        <v>Center for Health and Healing</v>
      </c>
      <c r="B47" s="752"/>
      <c r="C47" s="543" t="str">
        <f>'All products and rates'!F52</f>
        <v>N/A</v>
      </c>
      <c r="D47" s="547">
        <f>'All products and rates'!G52</f>
        <v>4</v>
      </c>
      <c r="E47" s="547">
        <f>'All products and rates'!H52</f>
        <v>22</v>
      </c>
      <c r="F47" s="548" t="s">
        <v>6</v>
      </c>
      <c r="G47" s="81"/>
    </row>
    <row r="48" spans="1:7" ht="15.75" x14ac:dyDescent="0.5">
      <c r="A48" s="26" t="str">
        <f>HYPERLINK('All products and rates'!T53,'All products and rates'!A53)</f>
        <v>Knight Cancer Research Building</v>
      </c>
      <c r="B48" s="752"/>
      <c r="C48" s="378" t="str">
        <f>'All products and rates'!F53</f>
        <v>N/A</v>
      </c>
      <c r="D48" s="212">
        <f>'All products and rates'!G53</f>
        <v>3</v>
      </c>
      <c r="E48" s="212">
        <f>'All products and rates'!H53</f>
        <v>18</v>
      </c>
      <c r="F48" s="548" t="s">
        <v>6</v>
      </c>
      <c r="G48" s="81"/>
    </row>
    <row r="49" spans="1:7" ht="15.75" x14ac:dyDescent="0.5">
      <c r="A49" s="542" t="str">
        <f>HYPERLINK('All products and rates'!T54,'All products and rates'!A54)</f>
        <v>Macadam Warehouse</v>
      </c>
      <c r="B49" s="752"/>
      <c r="C49" s="543" t="str">
        <f>'All products and rates'!F54</f>
        <v>N/A</v>
      </c>
      <c r="D49" s="547">
        <f>'All products and rates'!G54</f>
        <v>3</v>
      </c>
      <c r="E49" s="547">
        <f>'All products and rates'!H54</f>
        <v>15</v>
      </c>
      <c r="F49" s="548" t="s">
        <v>6</v>
      </c>
      <c r="G49" s="81"/>
    </row>
    <row r="50" spans="1:7" ht="15.75" hidden="1" x14ac:dyDescent="0.5">
      <c r="A50" s="26" t="str">
        <f>HYPERLINK('All products and rates'!T55,'All products and rates'!A55)</f>
        <v>RiverPlace</v>
      </c>
      <c r="B50" s="752"/>
      <c r="C50" s="378" t="str">
        <f>'All products and rates'!F55</f>
        <v>N/A</v>
      </c>
      <c r="D50" s="213" t="str">
        <f>'All products and rates'!G55</f>
        <v>N/A</v>
      </c>
      <c r="E50" s="213" t="s">
        <v>321</v>
      </c>
      <c r="F50" s="217">
        <v>55.7</v>
      </c>
      <c r="G50" s="81"/>
    </row>
    <row r="51" spans="1:7" ht="15.75" x14ac:dyDescent="0.5">
      <c r="A51" s="26" t="str">
        <f>HYPERLINK('All products and rates'!T56,'All products and rates'!A56)</f>
        <v>Robertson Life Sciences Building</v>
      </c>
      <c r="B51" s="752"/>
      <c r="C51" s="543" t="str">
        <f>'All products and rates'!F56</f>
        <v>N/A</v>
      </c>
      <c r="D51" s="212">
        <f>'All products and rates'!G56</f>
        <v>3</v>
      </c>
      <c r="E51" s="212">
        <f>'All products and rates'!H56</f>
        <v>18</v>
      </c>
      <c r="F51" s="548" t="s">
        <v>6</v>
      </c>
      <c r="G51" s="81"/>
    </row>
    <row r="52" spans="1:7" ht="15.75" x14ac:dyDescent="0.5">
      <c r="A52" s="667" t="str">
        <f>HYPERLINK('All products and rates'!T57,'All products and rates'!A57)</f>
        <v>Rood Family Pavilion</v>
      </c>
      <c r="B52" s="752"/>
      <c r="C52" s="378" t="str">
        <f>'All products and rates'!F57</f>
        <v>N/A</v>
      </c>
      <c r="D52" s="209">
        <f>'All products and rates'!G57</f>
        <v>3</v>
      </c>
      <c r="E52" s="209">
        <f>'All products and rates'!H57</f>
        <v>18</v>
      </c>
      <c r="F52" s="548" t="s">
        <v>6</v>
      </c>
      <c r="G52" s="81"/>
    </row>
    <row r="53" spans="1:7" ht="15.75" x14ac:dyDescent="0.5">
      <c r="A53" s="26" t="str">
        <f>HYPERLINK('All products and rates'!T58,'All products and rates'!A58)</f>
        <v>Schnitzer Parking Lot</v>
      </c>
      <c r="B53" s="752"/>
      <c r="C53" s="378">
        <f>'All products and rates'!F58</f>
        <v>12</v>
      </c>
      <c r="D53" s="212">
        <f>'All products and rates'!G58</f>
        <v>3</v>
      </c>
      <c r="E53" s="212">
        <f>'All products and rates'!H58</f>
        <v>13</v>
      </c>
      <c r="F53" s="548" t="s">
        <v>6</v>
      </c>
      <c r="G53" s="81"/>
    </row>
    <row r="54" spans="1:7" ht="16.149999999999999" thickBot="1" x14ac:dyDescent="0.55000000000000004">
      <c r="A54" s="568" t="str">
        <f>HYPERLINK('All products and rates'!T59,'All products and rates'!A59)</f>
        <v>Whitaker Parking Lot</v>
      </c>
      <c r="B54" s="764"/>
      <c r="C54" s="544" t="str">
        <f>'All products and rates'!F59</f>
        <v>N/A</v>
      </c>
      <c r="D54" s="577" t="str">
        <f>'All products and rates'!G59</f>
        <v>N/A</v>
      </c>
      <c r="E54" s="577" t="str">
        <f>'All products and rates'!H59</f>
        <v>N/A</v>
      </c>
      <c r="F54" s="578" t="s">
        <v>6</v>
      </c>
      <c r="G54" s="81"/>
    </row>
    <row r="55" spans="1:7" ht="16.149999999999999" thickTop="1" x14ac:dyDescent="0.5">
      <c r="A55" s="545" t="str">
        <f>HYPERLINK('All products and rates'!T60,'All products and rates'!A60)</f>
        <v>4th and Clay</v>
      </c>
      <c r="B55" s="762" t="str">
        <f>'All products and rates'!B60</f>
        <v>Off Campus</v>
      </c>
      <c r="C55" s="543" t="str">
        <f>'All products and rates'!F60</f>
        <v>N/A</v>
      </c>
      <c r="D55" s="549" t="str">
        <f>'All products and rates'!G60</f>
        <v>N/A</v>
      </c>
      <c r="E55" s="549" t="str">
        <f>'All products and rates'!H60</f>
        <v>N/A</v>
      </c>
      <c r="F55" s="579">
        <f>'All products and rates'!R60</f>
        <v>111.24</v>
      </c>
      <c r="G55" s="581"/>
    </row>
    <row r="56" spans="1:7" ht="15.75" x14ac:dyDescent="0.5">
      <c r="A56" s="26" t="str">
        <f>HYPERLINK('All products and rates'!T62,'All products and rates'!A62)</f>
        <v>Market Square Building</v>
      </c>
      <c r="B56" s="752"/>
      <c r="C56" s="543" t="str">
        <f>'All products and rates'!F62</f>
        <v>N/A</v>
      </c>
      <c r="D56" s="213" t="str">
        <f>'All products and rates'!G62</f>
        <v>non-OHSU</v>
      </c>
      <c r="E56" s="549" t="s">
        <v>6</v>
      </c>
      <c r="F56" s="217">
        <f>'All products and rates'!R62</f>
        <v>111.24</v>
      </c>
      <c r="G56" s="81"/>
    </row>
    <row r="57" spans="1:7" ht="15.75" x14ac:dyDescent="0.5">
      <c r="A57" s="542" t="str">
        <f>HYPERLINK('All products and rates'!T63,'All products and rates'!A63)</f>
        <v>Marquam Plaza</v>
      </c>
      <c r="B57" s="761"/>
      <c r="C57" s="594">
        <f>'All products and rates'!F63</f>
        <v>9.5</v>
      </c>
      <c r="D57" s="547">
        <f>'All products and rates'!G63</f>
        <v>2</v>
      </c>
      <c r="E57" s="579">
        <f>'All products and rates'!H63</f>
        <v>9</v>
      </c>
      <c r="F57" s="548">
        <f>'All products and rates'!R63</f>
        <v>106.09</v>
      </c>
      <c r="G57" s="81"/>
    </row>
    <row r="58" spans="1:7" ht="15.75" x14ac:dyDescent="0.5">
      <c r="A58" s="333" t="s">
        <v>225</v>
      </c>
      <c r="B58" s="8" t="s">
        <v>227</v>
      </c>
      <c r="C58" s="580"/>
      <c r="D58" s="580"/>
      <c r="E58" s="81" t="s">
        <v>71</v>
      </c>
      <c r="F58" s="360" t="s">
        <v>298</v>
      </c>
      <c r="G58" s="81"/>
    </row>
    <row r="59" spans="1:7" ht="15.75" x14ac:dyDescent="0.5">
      <c r="A59" s="371" t="s">
        <v>107</v>
      </c>
      <c r="B59" s="752" t="s">
        <v>226</v>
      </c>
      <c r="C59" s="372" t="s">
        <v>293</v>
      </c>
      <c r="D59" s="20"/>
      <c r="E59" s="373" t="s">
        <v>32</v>
      </c>
      <c r="F59" s="370" t="s">
        <v>296</v>
      </c>
      <c r="G59" s="20"/>
    </row>
    <row r="60" spans="1:7" ht="15.75" x14ac:dyDescent="0.5">
      <c r="A60" s="26" t="s">
        <v>185</v>
      </c>
      <c r="B60" s="755"/>
      <c r="C60" s="337" t="s">
        <v>294</v>
      </c>
      <c r="D60" s="23"/>
      <c r="E60" s="367">
        <v>63</v>
      </c>
      <c r="F60" s="342" t="s">
        <v>296</v>
      </c>
      <c r="G60" s="23"/>
    </row>
  </sheetData>
  <sheetProtection sort="0" autoFilter="0"/>
  <mergeCells count="6">
    <mergeCell ref="B55:B57"/>
    <mergeCell ref="B59:B60"/>
    <mergeCell ref="D24:E24"/>
    <mergeCell ref="A1:G1"/>
    <mergeCell ref="B28:B43"/>
    <mergeCell ref="B44:B54"/>
  </mergeCells>
  <conditionalFormatting sqref="C27:F57">
    <cfRule type="containsText" dxfId="30" priority="1" operator="containsText" text="N/A">
      <formula>NOT(ISERROR(SEARCH("N/A",C27)))</formula>
    </cfRule>
  </conditionalFormatting>
  <hyperlinks>
    <hyperlink ref="B15" r:id="rId1" xr:uid="{00000000-0004-0000-0300-000000000000}"/>
    <hyperlink ref="B16" r:id="rId2" xr:uid="{00000000-0004-0000-0300-000001000000}"/>
    <hyperlink ref="B18" r:id="rId3" xr:uid="{00000000-0004-0000-0300-000002000000}"/>
    <hyperlink ref="B19" r:id="rId4" xr:uid="{00000000-0004-0000-0300-000003000000}"/>
    <hyperlink ref="B17" r:id="rId5" xr:uid="{00000000-0004-0000-0300-000004000000}"/>
  </hyperlinks>
  <pageMargins left="0.25" right="0.25" top="0.44791666666666669" bottom="0.75" header="0.3" footer="0.3"/>
  <pageSetup scale="53" orientation="landscape" horizontalDpi="300" verticalDpi="300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L64"/>
  <sheetViews>
    <sheetView showGridLines="0" showRowColHeaders="0" zoomScaleNormal="100" zoomScalePageLayoutView="70" workbookViewId="0">
      <selection activeCell="A27" sqref="A27"/>
    </sheetView>
  </sheetViews>
  <sheetFormatPr defaultRowHeight="14.25" x14ac:dyDescent="0.45"/>
  <cols>
    <col min="1" max="1" width="32.86328125" customWidth="1"/>
    <col min="2" max="2" width="22.86328125" customWidth="1"/>
    <col min="3" max="4" width="16.1328125" customWidth="1"/>
    <col min="5" max="5" width="18.59765625" customWidth="1"/>
    <col min="6" max="6" width="11.86328125" customWidth="1"/>
    <col min="7" max="7" width="15" customWidth="1"/>
    <col min="8" max="8" width="13.3984375" customWidth="1"/>
    <col min="9" max="9" width="10.265625" bestFit="1" customWidth="1"/>
    <col min="10" max="10" width="13.59765625" customWidth="1"/>
    <col min="11" max="11" width="19.73046875" customWidth="1"/>
    <col min="14" max="14" width="13.3984375" customWidth="1"/>
  </cols>
  <sheetData>
    <row r="1" spans="1:11" ht="29.25" customHeight="1" x14ac:dyDescent="1">
      <c r="A1" s="765" t="s">
        <v>191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</row>
    <row r="2" spans="1:11" ht="21.75" customHeight="1" x14ac:dyDescent="0.45">
      <c r="A2" s="96" t="str">
        <f>'All products and rates'!A2</f>
        <v>Beginning January 1, 2024</v>
      </c>
      <c r="B2" s="90"/>
      <c r="C2" s="90"/>
      <c r="D2" s="90"/>
      <c r="E2" s="90"/>
      <c r="F2" s="90"/>
      <c r="G2" s="90"/>
      <c r="H2" s="90"/>
      <c r="I2" s="90"/>
      <c r="J2" s="90"/>
      <c r="K2" s="96"/>
    </row>
    <row r="3" spans="1:11" x14ac:dyDescent="0.45">
      <c r="A3" t="str">
        <f>'All products and rates'!A3</f>
        <v>People in this commuter group generally qualify for the below services.</v>
      </c>
      <c r="H3" s="91"/>
      <c r="I3" s="91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I4" s="91"/>
    </row>
    <row r="5" spans="1:11" ht="27" customHeight="1" x14ac:dyDescent="0.75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/>
      <c r="F5" s="11" t="str">
        <f>'All products and rates'!G5</f>
        <v>Eligibility</v>
      </c>
      <c r="G5" s="11"/>
      <c r="H5" s="11" t="str">
        <f>'All products and rates'!I5</f>
        <v>Description</v>
      </c>
      <c r="I5" s="11"/>
      <c r="J5" s="11"/>
      <c r="K5" s="11"/>
    </row>
    <row r="6" spans="1:11" x14ac:dyDescent="0.4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/>
      <c r="F6" s="25" t="str">
        <f>'All products and rates'!G6</f>
        <v>General public</v>
      </c>
      <c r="G6" s="25"/>
      <c r="H6" s="25" t="str">
        <f>'All products and rates'!I6</f>
        <v>Free public valet at the Tram.</v>
      </c>
      <c r="I6" s="25"/>
      <c r="J6" s="25"/>
      <c r="K6" s="25"/>
    </row>
    <row r="7" spans="1:11" x14ac:dyDescent="0.4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/>
      <c r="F7" s="87" t="str">
        <f>'All products and rates'!G7</f>
        <v>OHSU login</v>
      </c>
      <c r="G7" s="87"/>
      <c r="H7" s="87" t="str">
        <f>'All products and rates'!I7</f>
        <v>Log eligible weekday trips on MyCommute.</v>
      </c>
      <c r="I7" s="87"/>
      <c r="J7" s="87"/>
      <c r="K7" s="87"/>
    </row>
    <row r="8" spans="1:11" x14ac:dyDescent="0.4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/>
      <c r="F8" s="25" t="str">
        <f>'All products and rates'!G8</f>
        <v>OHSU badge</v>
      </c>
      <c r="G8" s="25"/>
      <c r="H8" s="25" t="str">
        <f>'All products and rates'!I8</f>
        <v>Dillehunt, Baird: Badge-access bike parking.</v>
      </c>
      <c r="I8" s="25"/>
      <c r="J8" s="25"/>
      <c r="K8" s="25"/>
    </row>
    <row r="9" spans="1:11" x14ac:dyDescent="0.4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/>
      <c r="F9" s="87" t="str">
        <f>'All products and rates'!G9</f>
        <v>OHSU badge</v>
      </c>
      <c r="G9" s="87"/>
      <c r="H9" s="87" t="str">
        <f>'All products and rates'!I9</f>
        <v>RLSB, RPV, KCRB: parking, shower, towel, locker.</v>
      </c>
      <c r="I9" s="87"/>
      <c r="J9" s="87"/>
      <c r="K9" s="87"/>
    </row>
    <row r="10" spans="1:11" x14ac:dyDescent="0.4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/>
      <c r="F10" s="25" t="str">
        <f>'All products and rates'!G10</f>
        <v>OHSU email</v>
      </c>
      <c r="G10" s="25"/>
      <c r="H10" s="25" t="str">
        <f>'All products and rates'!I10</f>
        <v>Loaner bike and equipment as available.</v>
      </c>
      <c r="I10" s="25"/>
      <c r="J10" s="25"/>
      <c r="K10" s="25"/>
    </row>
    <row r="11" spans="1:11" x14ac:dyDescent="0.4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/>
      <c r="F11" s="87" t="str">
        <f>'All products and rates'!G11</f>
        <v>OHSU email</v>
      </c>
      <c r="G11" s="87"/>
      <c r="H11" s="87" t="str">
        <f>'All products and rates'!I11</f>
        <v>Loaner e-bike and equipment as available.</v>
      </c>
      <c r="I11" s="87"/>
      <c r="J11" s="87"/>
      <c r="K11" s="87"/>
    </row>
    <row r="12" spans="1:11" x14ac:dyDescent="0.4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/>
      <c r="F12" s="25" t="str">
        <f>'All products and rates'!G12</f>
        <v>OHSU email</v>
      </c>
      <c r="G12" s="25"/>
      <c r="H12" s="25" t="str">
        <f>'All products and rates'!I12</f>
        <v>$100 subsidy toward eligible purchase.</v>
      </c>
      <c r="I12" s="25"/>
      <c r="J12" s="25"/>
      <c r="K12" s="25"/>
    </row>
    <row r="13" spans="1:11" x14ac:dyDescent="0.4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/>
      <c r="F13" s="87" t="str">
        <f>'All products and rates'!G13</f>
        <v>OHSU email</v>
      </c>
      <c r="G13" s="87"/>
      <c r="H13" s="87" t="str">
        <f>'All products and rates'!I13</f>
        <v>$200 subsidy toward eligible purchase.</v>
      </c>
      <c r="I13" s="87"/>
      <c r="J13" s="87"/>
      <c r="K13" s="87"/>
    </row>
    <row r="14" spans="1:11" ht="25.5" x14ac:dyDescent="0.75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/>
      <c r="F14" s="10" t="str">
        <f>'All products and rates'!G14</f>
        <v>Eligibility</v>
      </c>
      <c r="G14" s="10"/>
      <c r="H14" s="10" t="str">
        <f>'All products and rates'!I14</f>
        <v>Description</v>
      </c>
      <c r="I14" s="10"/>
      <c r="J14" s="13"/>
      <c r="K14" s="13"/>
    </row>
    <row r="15" spans="1:11" x14ac:dyDescent="0.45">
      <c r="A15" s="57" t="str">
        <f>HYPERLINK('All products and rates'!T15,'All products and rates'!A15)</f>
        <v>Cash incentive</v>
      </c>
      <c r="B15" s="317" t="s">
        <v>74</v>
      </c>
      <c r="C15" s="20" t="str">
        <f>'All products and rates'!D15</f>
        <v>$1.50/day to take take transit</v>
      </c>
      <c r="D15" s="20"/>
      <c r="E15" s="20"/>
      <c r="F15" s="20" t="str">
        <f>'All products and rates'!G15</f>
        <v>OHSU login</v>
      </c>
      <c r="G15" s="20"/>
      <c r="H15" s="20" t="str">
        <f>'All products and rates'!I15</f>
        <v>Log eligible weekday trips on MyCommute.</v>
      </c>
      <c r="I15" s="20"/>
      <c r="J15" s="20"/>
      <c r="K15" s="20"/>
    </row>
    <row r="16" spans="1:11" x14ac:dyDescent="0.45">
      <c r="A16" s="401" t="str">
        <f>HYPERLINK('All products and rates'!T16,'All products and rates'!A16)</f>
        <v>C-Tran Express Hop</v>
      </c>
      <c r="B16" s="316" t="s">
        <v>83</v>
      </c>
      <c r="C16" s="88" t="str">
        <f>'All products and rates'!D16</f>
        <v>$385/transit year</v>
      </c>
      <c r="D16" s="88"/>
      <c r="E16" s="88"/>
      <c r="F16" s="88" t="str">
        <f>'All products and rates'!G16</f>
        <v>OHSU badge</v>
      </c>
      <c r="G16" s="88"/>
      <c r="H16" s="88" t="str">
        <f>'All products and rates'!I16</f>
        <v>Vancouver to Portland rush hour transit.</v>
      </c>
      <c r="I16" s="88"/>
      <c r="J16" s="88"/>
      <c r="K16" s="88"/>
    </row>
    <row r="17" spans="1:11" x14ac:dyDescent="0.45">
      <c r="A17" s="57" t="str">
        <f>HYPERLINK('All products and rates'!T17,'All products and rates'!A17)</f>
        <v>Portland Aerial Tram</v>
      </c>
      <c r="B17" s="189" t="s">
        <v>76</v>
      </c>
      <c r="C17" s="20" t="str">
        <f>'All products and rates'!D17</f>
        <v>OHSU badge or pass</v>
      </c>
      <c r="D17" s="20"/>
      <c r="E17" s="20"/>
      <c r="F17" s="20" t="str">
        <f>'All products and rates'!G17</f>
        <v>badge or patient</v>
      </c>
      <c r="G17" s="20"/>
      <c r="H17" s="20" t="str">
        <f>'All products and rates'!I17</f>
        <v>Connects Marquam Hill, South Waterfront.</v>
      </c>
      <c r="I17" s="20"/>
      <c r="J17" s="20"/>
      <c r="K17" s="20"/>
    </row>
    <row r="18" spans="1:11" x14ac:dyDescent="0.45">
      <c r="A18" s="401" t="str">
        <f>HYPERLINK('All products and rates'!T18,'All products and rates'!A18)</f>
        <v>Portland Streetcar</v>
      </c>
      <c r="B18" s="316" t="s">
        <v>83</v>
      </c>
      <c r="C18" s="88" t="str">
        <f>'All products and rates'!D18</f>
        <v>free with badge</v>
      </c>
      <c r="D18" s="88"/>
      <c r="E18" s="88"/>
      <c r="F18" s="88" t="str">
        <f>'All products and rates'!G18</f>
        <v>OHSU badge</v>
      </c>
      <c r="G18" s="88"/>
      <c r="H18" s="88" t="str">
        <f>'All products and rates'!I18</f>
        <v>Central Portland lines.</v>
      </c>
      <c r="I18" s="88"/>
      <c r="J18" s="88"/>
      <c r="K18" s="88"/>
    </row>
    <row r="19" spans="1:11" x14ac:dyDescent="0.45">
      <c r="A19" s="57" t="str">
        <f>HYPERLINK('All products and rates'!T19,'All products and rates'!A19)</f>
        <v>TriMet Hop</v>
      </c>
      <c r="B19" s="343" t="s">
        <v>83</v>
      </c>
      <c r="C19" s="20" t="str">
        <f>'All products and rates'!D19</f>
        <v>$50/Sept to end of Aug</v>
      </c>
      <c r="D19" s="20"/>
      <c r="E19" s="20"/>
      <c r="F19" s="20" t="str">
        <f>'All products and rates'!G19</f>
        <v>OHSU badge</v>
      </c>
      <c r="G19" s="20"/>
      <c r="H19" s="20" t="str">
        <f>'All products and rates'!I19</f>
        <v>Pay period deductions or pay in full.</v>
      </c>
      <c r="I19" s="20"/>
      <c r="J19" s="20"/>
      <c r="K19" s="20"/>
    </row>
    <row r="20" spans="1:11" x14ac:dyDescent="0.45">
      <c r="A20" s="316" t="s">
        <v>320</v>
      </c>
      <c r="B20" s="316" t="s">
        <v>83</v>
      </c>
      <c r="C20" s="88" t="str">
        <f>'All products and rates'!D20</f>
        <v>$25/first annual pass; $50 to renew</v>
      </c>
      <c r="D20" s="88"/>
      <c r="E20" s="88"/>
      <c r="F20" s="88" t="str">
        <f>'All products and rates'!G20</f>
        <v>OHSU badge</v>
      </c>
      <c r="G20" s="88"/>
      <c r="H20" s="88" t="str">
        <f>'All products and rates'!I20</f>
        <v>Pay period deductions or pay in full.</v>
      </c>
      <c r="I20" s="88"/>
      <c r="J20" s="88"/>
      <c r="K20" s="88"/>
    </row>
    <row r="21" spans="1:11" ht="25.5" x14ac:dyDescent="0.75">
      <c r="A21" s="14" t="str">
        <f>'All products and rates'!A22</f>
        <v>RIDES</v>
      </c>
      <c r="B21" s="9" t="str">
        <f>'All products and rates'!B22</f>
        <v>Where to acquire</v>
      </c>
      <c r="C21" s="9" t="str">
        <f>'All products and rates'!D22</f>
        <v>Rate</v>
      </c>
      <c r="D21" s="9"/>
      <c r="E21" s="9"/>
      <c r="F21" s="9" t="str">
        <f>'All products and rates'!G22</f>
        <v>Eligibility</v>
      </c>
      <c r="G21" s="9"/>
      <c r="H21" s="9" t="str">
        <f>'All products and rates'!I22</f>
        <v>Description</v>
      </c>
      <c r="I21" s="9"/>
      <c r="J21" s="9"/>
      <c r="K21" s="9"/>
    </row>
    <row r="22" spans="1:11" x14ac:dyDescent="0.45">
      <c r="A22" s="58" t="str">
        <f>HYPERLINK('All products and rates'!T23,'All products and rates'!A23)</f>
        <v>OHSU Carpool app</v>
      </c>
      <c r="B22" s="180" t="str">
        <f>HYPERLINK('All products and rates'!T23,'All products and rates'!B23)</f>
        <v>ohsu.edu/carpool</v>
      </c>
      <c r="C22" s="27" t="str">
        <f>'All products and rates'!D23</f>
        <v>$3/per weekday to drive + pickup rider</v>
      </c>
      <c r="D22" s="27"/>
      <c r="E22" s="27"/>
      <c r="F22" s="27" t="str">
        <f>'All products and rates'!G23</f>
        <v>See website</v>
      </c>
      <c r="G22" s="27"/>
      <c r="H22" s="27" t="str">
        <f>'All products and rates'!I23</f>
        <v>Additional incentives may apply.</v>
      </c>
      <c r="I22" s="27"/>
      <c r="J22" s="27"/>
      <c r="K22" s="27"/>
    </row>
    <row r="23" spans="1:11" x14ac:dyDescent="0.45">
      <c r="A23" s="664" t="str">
        <f>HYPERLINK('All products and rates'!T24,'All products and rates'!A24)</f>
        <v>Guaranteed Ride Home</v>
      </c>
      <c r="B23" s="189" t="str">
        <f>HYPERLINK('All products and rates'!T24,'All products and rates'!B24)</f>
        <v>MyCommute</v>
      </c>
      <c r="C23" s="86" t="str">
        <f>'All products and rates'!D24</f>
        <v>Credit for Lyft ride</v>
      </c>
      <c r="D23" s="86"/>
      <c r="E23" s="662"/>
      <c r="F23" s="86" t="str">
        <f>'All products and rates'!G24</f>
        <v>MyCommute member</v>
      </c>
      <c r="G23" s="662"/>
      <c r="H23" s="662" t="str">
        <f>'All products and rates'!I24</f>
        <v>Ride from work due to personal emergency.</v>
      </c>
      <c r="I23" s="662"/>
      <c r="J23" s="662"/>
      <c r="K23" s="662"/>
    </row>
    <row r="24" spans="1:11" x14ac:dyDescent="0.45">
      <c r="A24" s="637" t="str">
        <f>HYPERLINK('All products and rates'!T25,'All products and rates'!A25)</f>
        <v>Lyft Off</v>
      </c>
      <c r="B24" s="661" t="str">
        <f>HYPERLINK('All products and rates'!T25,'All products and rates'!B25)</f>
        <v>o2.ohsu.edu/lyftoff</v>
      </c>
      <c r="C24" s="27" t="str">
        <f>'All products and rates'!D25</f>
        <v>$20 credit per shift</v>
      </c>
      <c r="D24" s="87"/>
      <c r="E24" s="87"/>
      <c r="F24" s="27" t="str">
        <f>'All products and rates'!G25</f>
        <v>See website</v>
      </c>
      <c r="G24" s="87"/>
      <c r="H24" s="87" t="str">
        <f>'All products and rates'!I25</f>
        <v>9pm-5am for eligible trips.</v>
      </c>
      <c r="I24" s="87"/>
      <c r="J24" s="87"/>
      <c r="K24" s="87"/>
    </row>
    <row r="25" spans="1:11" ht="23.25" customHeight="1" x14ac:dyDescent="0.75">
      <c r="A25" s="15" t="str">
        <f>'All products and rates'!A26</f>
        <v>PARKING facilities</v>
      </c>
      <c r="B25" s="8"/>
      <c r="C25" s="772" t="s">
        <v>229</v>
      </c>
      <c r="D25" s="773"/>
      <c r="E25" s="152" t="s">
        <v>186</v>
      </c>
      <c r="F25" s="151"/>
      <c r="G25" s="361"/>
      <c r="H25" s="362" t="str">
        <f>HYPERLINK('All products and rates'!$T$28,'All products and rates'!$F$27)</f>
        <v>ParkMobile</v>
      </c>
      <c r="I25" s="748" t="s">
        <v>101</v>
      </c>
      <c r="J25" s="757"/>
      <c r="K25" s="153" t="s">
        <v>67</v>
      </c>
    </row>
    <row r="26" spans="1:11" ht="29.25" customHeight="1" x14ac:dyDescent="0.45">
      <c r="A26" s="733" t="s">
        <v>356</v>
      </c>
      <c r="B26" s="741"/>
      <c r="C26" s="774" t="s">
        <v>230</v>
      </c>
      <c r="D26" s="775"/>
      <c r="E26" s="84" t="str">
        <f>'All products and rates'!J27</f>
        <v>$47,151 - $64,999</v>
      </c>
      <c r="F26" s="84" t="str">
        <f>'All products and rates'!K27</f>
        <v>$65,000 - $79,999</v>
      </c>
      <c r="G26" s="84" t="str">
        <f>'All products and rates'!L27</f>
        <v>$80,000 - $100,525</v>
      </c>
      <c r="H26" s="84" t="s">
        <v>178</v>
      </c>
      <c r="I26" s="758" t="s">
        <v>196</v>
      </c>
      <c r="J26" s="759"/>
      <c r="K26" s="80"/>
    </row>
    <row r="27" spans="1:11" ht="15" customHeight="1" x14ac:dyDescent="0.45">
      <c r="A27" s="738" t="s">
        <v>357</v>
      </c>
      <c r="B27" s="735">
        <v>3213.6</v>
      </c>
      <c r="C27" s="776" t="s">
        <v>197</v>
      </c>
      <c r="D27" s="777"/>
      <c r="E27" s="150" t="s">
        <v>154</v>
      </c>
      <c r="F27" s="150" t="s">
        <v>168</v>
      </c>
      <c r="G27" s="150" t="s">
        <v>170</v>
      </c>
      <c r="H27" s="148"/>
      <c r="I27" s="143"/>
      <c r="J27" s="143"/>
      <c r="K27" s="144"/>
    </row>
    <row r="28" spans="1:11" ht="16.149999999999999" thickBot="1" x14ac:dyDescent="0.55000000000000004">
      <c r="A28" s="73" t="str">
        <f>'All products and rates'!A28</f>
        <v>Facility</v>
      </c>
      <c r="B28" s="74" t="str">
        <f>'All products and rates'!B28</f>
        <v>Campus</v>
      </c>
      <c r="C28" s="706" t="s">
        <v>351</v>
      </c>
      <c r="D28" s="706" t="s">
        <v>323</v>
      </c>
      <c r="E28" s="145" t="s">
        <v>105</v>
      </c>
      <c r="F28" s="145" t="s">
        <v>105</v>
      </c>
      <c r="G28" s="145" t="s">
        <v>105</v>
      </c>
      <c r="H28" s="149" t="str">
        <f>'All products and rates'!F28</f>
        <v>Daily</v>
      </c>
      <c r="I28" s="146" t="s">
        <v>104</v>
      </c>
      <c r="J28" s="146" t="str">
        <f>'All products and rates'!H28</f>
        <v>Daily (5+ hours)</v>
      </c>
      <c r="K28" s="147" t="s">
        <v>197</v>
      </c>
    </row>
    <row r="29" spans="1:11" ht="14.65" thickTop="1" x14ac:dyDescent="0.45">
      <c r="A29" s="403" t="str">
        <f>HYPERLINK('All products and rates'!T29,'All products and rates'!A29)</f>
        <v>Neveh Shalom</v>
      </c>
      <c r="B29" s="633" t="str">
        <f>'All products and rates'!B29</f>
        <v>Marquam Hill via TriMet</v>
      </c>
      <c r="C29" s="212" t="str">
        <f>'All products and rates'!F29</f>
        <v>Free</v>
      </c>
      <c r="D29" s="212"/>
      <c r="E29" s="212" t="str">
        <f>'All products and rates'!J29</f>
        <v>Free</v>
      </c>
      <c r="F29" s="212" t="str">
        <f>'All products and rates'!K29</f>
        <v>Free</v>
      </c>
      <c r="G29" s="212" t="str">
        <f>'All products and rates'!L29</f>
        <v>Free</v>
      </c>
      <c r="H29" s="212" t="str">
        <f>'All products and rates'!F29</f>
        <v>Free</v>
      </c>
      <c r="I29" s="210" t="str">
        <f>'All products and rates'!G29</f>
        <v>N/A</v>
      </c>
      <c r="J29" s="210" t="s">
        <v>6</v>
      </c>
      <c r="K29" s="634" t="s">
        <v>32</v>
      </c>
    </row>
    <row r="30" spans="1:11" x14ac:dyDescent="0.45">
      <c r="A30" s="402" t="str">
        <f>HYPERLINK('All products and rates'!T30,'All products and rates'!A30)</f>
        <v>After 1pm</v>
      </c>
      <c r="B30" s="632" t="str">
        <f>'All products and rates'!B30</f>
        <v>Various locations</v>
      </c>
      <c r="C30" s="216" t="s">
        <v>6</v>
      </c>
      <c r="D30" s="238" t="s">
        <v>6</v>
      </c>
      <c r="E30" s="366">
        <f>'All products and rates'!J30</f>
        <v>3</v>
      </c>
      <c r="F30" s="366">
        <f>'All products and rates'!K30</f>
        <v>3</v>
      </c>
      <c r="G30" s="366">
        <f>'All products and rates'!L30</f>
        <v>3</v>
      </c>
      <c r="H30" s="365" t="str">
        <f>'All products and rates'!F30</f>
        <v>N/A</v>
      </c>
      <c r="I30" s="213" t="str">
        <f>'All products and rates'!G30</f>
        <v>N/A</v>
      </c>
      <c r="J30" s="210" t="str">
        <f>'All products and rates'!H30</f>
        <v>N/A</v>
      </c>
      <c r="K30" s="587" t="s">
        <v>6</v>
      </c>
    </row>
    <row r="31" spans="1:11" x14ac:dyDescent="0.45">
      <c r="A31" s="282" t="str">
        <f>HYPERLINK('All products and rates'!T31,'All products and rates'!A31)</f>
        <v>Garage A</v>
      </c>
      <c r="B31" s="766" t="str">
        <f>'All products and rates'!B31</f>
        <v>Marquam Hill</v>
      </c>
      <c r="C31" s="216" t="s">
        <v>6</v>
      </c>
      <c r="D31" s="216" t="s">
        <v>6</v>
      </c>
      <c r="E31" s="216" t="str">
        <f>'All products and rates'!J31</f>
        <v>$9 </v>
      </c>
      <c r="F31" s="216" t="str">
        <f>'All products and rates'!K31</f>
        <v>$10 </v>
      </c>
      <c r="G31" s="216" t="str">
        <f>'All products and rates'!L31</f>
        <v>$11 </v>
      </c>
      <c r="H31" s="212" t="str">
        <f>'All products and rates'!F31</f>
        <v>N/A</v>
      </c>
      <c r="I31" s="213" t="str">
        <f>'All products and rates'!G31</f>
        <v>N/A</v>
      </c>
      <c r="J31" s="210" t="str">
        <f>'All products and rates'!H31</f>
        <v>N/A</v>
      </c>
      <c r="K31" s="587" t="s">
        <v>6</v>
      </c>
    </row>
    <row r="32" spans="1:11" x14ac:dyDescent="0.45">
      <c r="A32" s="571" t="str">
        <f>HYPERLINK('All products and rates'!T32,'All products and rates'!A32)</f>
        <v>Garage B</v>
      </c>
      <c r="B32" s="767"/>
      <c r="C32" s="218" t="str">
        <f>'All products and rates'!I32</f>
        <v>N/A</v>
      </c>
      <c r="D32" s="218" t="s">
        <v>6</v>
      </c>
      <c r="E32" s="216" t="str">
        <f>'All products and rates'!J32</f>
        <v>N/A</v>
      </c>
      <c r="F32" s="216" t="str">
        <f>'All products and rates'!K32</f>
        <v>N/A</v>
      </c>
      <c r="G32" s="216" t="str">
        <f>'All products and rates'!L32</f>
        <v>N/A</v>
      </c>
      <c r="H32" s="209" t="str">
        <f>'All products and rates'!F32</f>
        <v>N/A</v>
      </c>
      <c r="I32" s="210" t="str">
        <f>'All products and rates'!G32</f>
        <v>N/A</v>
      </c>
      <c r="J32" s="210" t="str">
        <f>'All products and rates'!H32</f>
        <v>N/A</v>
      </c>
      <c r="K32" s="587" t="s">
        <v>6</v>
      </c>
    </row>
    <row r="33" spans="1:12" x14ac:dyDescent="0.45">
      <c r="A33" s="282" t="str">
        <f>HYPERLINK('All products and rates'!T33,'All products and rates'!A33)</f>
        <v>Garage C</v>
      </c>
      <c r="B33" s="767"/>
      <c r="C33" s="216" t="s">
        <v>6</v>
      </c>
      <c r="D33" s="216" t="s">
        <v>6</v>
      </c>
      <c r="E33" s="216" t="str">
        <f>'All products and rates'!J33</f>
        <v>$9 </v>
      </c>
      <c r="F33" s="216" t="str">
        <f>'All products and rates'!K33</f>
        <v>$10 </v>
      </c>
      <c r="G33" s="216" t="str">
        <f>'All products and rates'!L33</f>
        <v>$11 </v>
      </c>
      <c r="H33" s="212" t="str">
        <f>'All products and rates'!F33</f>
        <v>N/A</v>
      </c>
      <c r="I33" s="212">
        <f>'All products and rates'!G33</f>
        <v>3</v>
      </c>
      <c r="J33" s="213" t="str">
        <f>'All products and rates'!H33</f>
        <v>3 hour max</v>
      </c>
      <c r="K33" s="587" t="s">
        <v>6</v>
      </c>
    </row>
    <row r="34" spans="1:12" x14ac:dyDescent="0.45">
      <c r="A34" s="404" t="str">
        <f>HYPERLINK('All products and rates'!T34,'All products and rates'!A34)</f>
        <v>Garage D</v>
      </c>
      <c r="B34" s="767"/>
      <c r="C34" s="216" t="s">
        <v>6</v>
      </c>
      <c r="D34" s="216" t="s">
        <v>6</v>
      </c>
      <c r="E34" s="218" t="str">
        <f>'All products and rates'!J34</f>
        <v>$8 </v>
      </c>
      <c r="F34" s="218" t="str">
        <f>'All products and rates'!K34</f>
        <v>$9 </v>
      </c>
      <c r="G34" s="218" t="str">
        <f>'All products and rates'!L34</f>
        <v>$10 </v>
      </c>
      <c r="H34" s="209">
        <f>'All products and rates'!F34</f>
        <v>15</v>
      </c>
      <c r="I34" s="210" t="str">
        <f>'All products and rates'!G34</f>
        <v>N/A</v>
      </c>
      <c r="J34" s="210" t="str">
        <f>'All products and rates'!H34</f>
        <v>N/A</v>
      </c>
      <c r="K34" s="587" t="s">
        <v>6</v>
      </c>
    </row>
    <row r="35" spans="1:12" x14ac:dyDescent="0.45">
      <c r="A35" s="282" t="str">
        <f>HYPERLINK('All products and rates'!T35,'All products and rates'!A35)</f>
        <v>Garage E</v>
      </c>
      <c r="B35" s="767"/>
      <c r="C35" s="217">
        <f>'All products and rates'!F68</f>
        <v>55.44</v>
      </c>
      <c r="D35" s="217">
        <f>'All products and rates'!J68</f>
        <v>64.599999999999994</v>
      </c>
      <c r="E35" s="216">
        <f>'All products and rates'!J35</f>
        <v>9</v>
      </c>
      <c r="F35" s="216">
        <f>'All products and rates'!K35</f>
        <v>10</v>
      </c>
      <c r="G35" s="216">
        <f>'All products and rates'!L35</f>
        <v>11</v>
      </c>
      <c r="H35" s="212" t="str">
        <f>'All products and rates'!F35</f>
        <v>N/A</v>
      </c>
      <c r="I35" s="213" t="str">
        <f>'All products and rates'!G35</f>
        <v>N/A</v>
      </c>
      <c r="J35" s="210" t="str">
        <f>'All products and rates'!H35</f>
        <v>N/A</v>
      </c>
      <c r="K35" s="587" t="s">
        <v>6</v>
      </c>
    </row>
    <row r="36" spans="1:12" x14ac:dyDescent="0.45">
      <c r="A36" s="404" t="str">
        <f>HYPERLINK('All products and rates'!T36,'All products and rates'!A36)</f>
        <v>Garage F</v>
      </c>
      <c r="B36" s="767"/>
      <c r="C36" s="640">
        <f>'All products and rates'!F68</f>
        <v>55.44</v>
      </c>
      <c r="D36" s="640">
        <f>'All products and rates'!J68</f>
        <v>64.599999999999994</v>
      </c>
      <c r="E36" s="218" t="str">
        <f>'All products and rates'!J36</f>
        <v>$8 </v>
      </c>
      <c r="F36" s="218" t="str">
        <f>'All products and rates'!K36</f>
        <v>$9 </v>
      </c>
      <c r="G36" s="218" t="str">
        <f>'All products and rates'!L36</f>
        <v>$10 </v>
      </c>
      <c r="H36" s="209">
        <f>'All products and rates'!F36</f>
        <v>15</v>
      </c>
      <c r="I36" s="209">
        <f>'All products and rates'!G36</f>
        <v>3</v>
      </c>
      <c r="J36" s="210" t="str">
        <f>'All products and rates'!H36</f>
        <v>5 hour max</v>
      </c>
      <c r="K36" s="587" t="s">
        <v>6</v>
      </c>
    </row>
    <row r="37" spans="1:12" x14ac:dyDescent="0.45">
      <c r="A37" s="571" t="str">
        <f>HYPERLINK('All products and rates'!T37,'All products and rates'!A37)</f>
        <v>Garage G</v>
      </c>
      <c r="B37" s="767"/>
      <c r="C37" s="216" t="s">
        <v>6</v>
      </c>
      <c r="D37" s="216" t="s">
        <v>6</v>
      </c>
      <c r="E37" s="216" t="str">
        <f>'All products and rates'!J37</f>
        <v>N/A</v>
      </c>
      <c r="F37" s="216" t="str">
        <f>'All products and rates'!K37</f>
        <v>N/A</v>
      </c>
      <c r="G37" s="216" t="str">
        <f>'All products and rates'!L37</f>
        <v>N/A</v>
      </c>
      <c r="H37" s="212" t="str">
        <f>'All products and rates'!F37</f>
        <v>N/A</v>
      </c>
      <c r="I37" s="212" t="str">
        <f>'All products and rates'!G37</f>
        <v>N/A</v>
      </c>
      <c r="J37" s="212" t="str">
        <f>'All products and rates'!H37</f>
        <v>N/A</v>
      </c>
      <c r="K37" s="364" t="s">
        <v>6</v>
      </c>
    </row>
    <row r="38" spans="1:12" x14ac:dyDescent="0.45">
      <c r="A38" s="404" t="str">
        <f>HYPERLINK('All products and rates'!T38,'All products and rates'!A38)</f>
        <v>Garage K</v>
      </c>
      <c r="B38" s="767"/>
      <c r="C38" s="216" t="s">
        <v>6</v>
      </c>
      <c r="D38" s="216" t="s">
        <v>6</v>
      </c>
      <c r="E38" s="218" t="str">
        <f>'All products and rates'!J38</f>
        <v>$9 </v>
      </c>
      <c r="F38" s="218" t="str">
        <f>'All products and rates'!K38</f>
        <v>$10 </v>
      </c>
      <c r="G38" s="218" t="str">
        <f>'All products and rates'!L38</f>
        <v>$11 </v>
      </c>
      <c r="H38" s="209">
        <f>'All products and rates'!F38</f>
        <v>15</v>
      </c>
      <c r="I38" s="209" t="str">
        <f>'All products and rates'!G38</f>
        <v>N/A</v>
      </c>
      <c r="J38" s="209" t="str">
        <f>'All products and rates'!H38</f>
        <v>N/A</v>
      </c>
      <c r="K38" s="364" t="s">
        <v>6</v>
      </c>
    </row>
    <row r="39" spans="1:12" x14ac:dyDescent="0.45">
      <c r="A39" s="282" t="str">
        <f>HYPERLINK('All products and rates'!T39,'All products and rates'!A39)</f>
        <v>Lot 10</v>
      </c>
      <c r="B39" s="767"/>
      <c r="C39" s="216" t="s">
        <v>6</v>
      </c>
      <c r="D39" s="216" t="s">
        <v>6</v>
      </c>
      <c r="E39" s="216" t="str">
        <f>'All products and rates'!J39</f>
        <v>$9 </v>
      </c>
      <c r="F39" s="216" t="str">
        <f>'All products and rates'!K39</f>
        <v>$10 </v>
      </c>
      <c r="G39" s="216" t="str">
        <f>'All products and rates'!L39</f>
        <v>$11 </v>
      </c>
      <c r="H39" s="212">
        <f>'All products and rates'!F39</f>
        <v>15</v>
      </c>
      <c r="I39" s="212" t="str">
        <f>'All products and rates'!G39</f>
        <v>N/A</v>
      </c>
      <c r="J39" s="212" t="str">
        <f>'All products and rates'!H39</f>
        <v>N/A</v>
      </c>
      <c r="K39" s="364" t="s">
        <v>6</v>
      </c>
    </row>
    <row r="40" spans="1:12" x14ac:dyDescent="0.45">
      <c r="A40" s="404" t="str">
        <f>HYPERLINK('All products and rates'!T40,'All products and rates'!A40)</f>
        <v>Lot 20</v>
      </c>
      <c r="B40" s="767"/>
      <c r="C40" s="216" t="s">
        <v>6</v>
      </c>
      <c r="D40" s="216" t="s">
        <v>6</v>
      </c>
      <c r="E40" s="218" t="str">
        <f>'All products and rates'!J40</f>
        <v>$8 </v>
      </c>
      <c r="F40" s="218" t="str">
        <f>'All products and rates'!K40</f>
        <v>$9 </v>
      </c>
      <c r="G40" s="218" t="str">
        <f>'All products and rates'!L40</f>
        <v>$10 </v>
      </c>
      <c r="H40" s="209" t="str">
        <f>'All products and rates'!F40</f>
        <v>N/A</v>
      </c>
      <c r="I40" s="209" t="str">
        <f>'All products and rates'!G40</f>
        <v>N/A</v>
      </c>
      <c r="J40" s="209" t="str">
        <f>'All products and rates'!H40</f>
        <v>N/A</v>
      </c>
      <c r="K40" s="364" t="s">
        <v>6</v>
      </c>
    </row>
    <row r="41" spans="1:12" x14ac:dyDescent="0.45">
      <c r="A41" s="282" t="str">
        <f>HYPERLINK('All products and rates'!T41,'All products and rates'!A41)</f>
        <v>Lot 30</v>
      </c>
      <c r="B41" s="767"/>
      <c r="C41" s="216" t="s">
        <v>6</v>
      </c>
      <c r="D41" s="216" t="s">
        <v>6</v>
      </c>
      <c r="E41" s="216">
        <f>'All products and rates'!J41</f>
        <v>8</v>
      </c>
      <c r="F41" s="216">
        <f>'All products and rates'!K41</f>
        <v>9</v>
      </c>
      <c r="G41" s="216">
        <f>'All products and rates'!L41</f>
        <v>10</v>
      </c>
      <c r="H41" s="212" t="str">
        <f>'All products and rates'!F41</f>
        <v>N/A</v>
      </c>
      <c r="I41" s="212" t="str">
        <f>'All products and rates'!G41</f>
        <v>N/A</v>
      </c>
      <c r="J41" s="212" t="str">
        <f>'All products and rates'!H41</f>
        <v>N/A</v>
      </c>
      <c r="K41" s="364" t="s">
        <v>6</v>
      </c>
      <c r="L41" s="17"/>
    </row>
    <row r="42" spans="1:12" x14ac:dyDescent="0.45">
      <c r="A42" s="404" t="str">
        <f>HYPERLINK('All products and rates'!T42,'All products and rates'!A42)</f>
        <v>Lot 40</v>
      </c>
      <c r="B42" s="767"/>
      <c r="C42" s="216" t="s">
        <v>6</v>
      </c>
      <c r="D42" s="216" t="s">
        <v>6</v>
      </c>
      <c r="E42" s="218" t="str">
        <f>'All products and rates'!J42</f>
        <v>$6 </v>
      </c>
      <c r="F42" s="218" t="str">
        <f>'All products and rates'!K42</f>
        <v>$7 </v>
      </c>
      <c r="G42" s="218" t="str">
        <f>'All products and rates'!L42</f>
        <v>$8 </v>
      </c>
      <c r="H42" s="209">
        <f>'All products and rates'!F42</f>
        <v>15</v>
      </c>
      <c r="I42" s="209">
        <f>'All products and rates'!G42</f>
        <v>3</v>
      </c>
      <c r="J42" s="209">
        <f>'All products and rates'!H42</f>
        <v>15</v>
      </c>
      <c r="K42" s="364" t="s">
        <v>6</v>
      </c>
    </row>
    <row r="43" spans="1:12" x14ac:dyDescent="0.45">
      <c r="A43" s="282" t="str">
        <f>HYPERLINK('All products and rates'!T43,'All products and rates'!A43)</f>
        <v>Lot 50</v>
      </c>
      <c r="B43" s="767"/>
      <c r="C43" s="216" t="s">
        <v>6</v>
      </c>
      <c r="D43" s="216" t="s">
        <v>6</v>
      </c>
      <c r="E43" s="216" t="str">
        <f>'All products and rates'!J43</f>
        <v>$6 </v>
      </c>
      <c r="F43" s="216" t="str">
        <f>'All products and rates'!K43</f>
        <v>$7 </v>
      </c>
      <c r="G43" s="216" t="str">
        <f>'All products and rates'!L43</f>
        <v>$8 </v>
      </c>
      <c r="H43" s="212" t="str">
        <f>'All products and rates'!F43</f>
        <v>N/A</v>
      </c>
      <c r="I43" s="212" t="str">
        <f>'All products and rates'!G43</f>
        <v>N/A</v>
      </c>
      <c r="J43" s="212" t="str">
        <f>'All products and rates'!H43</f>
        <v>N/A</v>
      </c>
      <c r="K43" s="364" t="s">
        <v>6</v>
      </c>
    </row>
    <row r="44" spans="1:12" x14ac:dyDescent="0.45">
      <c r="A44" s="404" t="str">
        <f>HYPERLINK('All products and rates'!T44,'All products and rates'!A44)</f>
        <v>Lot 60</v>
      </c>
      <c r="B44" s="767"/>
      <c r="C44" s="216" t="s">
        <v>6</v>
      </c>
      <c r="D44" s="216" t="s">
        <v>6</v>
      </c>
      <c r="E44" s="218" t="str">
        <f>'All products and rates'!J44</f>
        <v>$6 </v>
      </c>
      <c r="F44" s="218" t="str">
        <f>'All products and rates'!K44</f>
        <v>$7 </v>
      </c>
      <c r="G44" s="218" t="str">
        <f>'All products and rates'!L44</f>
        <v>$8 </v>
      </c>
      <c r="H44" s="209" t="str">
        <f>'All products and rates'!F44</f>
        <v>N/A</v>
      </c>
      <c r="I44" s="209" t="str">
        <f>'All products and rates'!G44</f>
        <v>N/A</v>
      </c>
      <c r="J44" s="209" t="str">
        <f>'All products and rates'!H44</f>
        <v>N/A</v>
      </c>
      <c r="K44" s="364" t="s">
        <v>6</v>
      </c>
    </row>
    <row r="45" spans="1:12" x14ac:dyDescent="0.45">
      <c r="A45" s="282" t="str">
        <f>HYPERLINK('All products and rates'!T45,'All products and rates'!A45)</f>
        <v>Lot 70</v>
      </c>
      <c r="B45" s="767"/>
      <c r="C45" s="216" t="s">
        <v>6</v>
      </c>
      <c r="D45" s="216" t="s">
        <v>6</v>
      </c>
      <c r="E45" s="216" t="str">
        <f>'All products and rates'!J45</f>
        <v>$6 </v>
      </c>
      <c r="F45" s="216" t="str">
        <f>'All products and rates'!K45</f>
        <v>$7 </v>
      </c>
      <c r="G45" s="216" t="str">
        <f>'All products and rates'!L45</f>
        <v>$8 </v>
      </c>
      <c r="H45" s="212" t="str">
        <f>'All products and rates'!F45</f>
        <v>N/A</v>
      </c>
      <c r="I45" s="212" t="str">
        <f>'All products and rates'!G45</f>
        <v>N/A</v>
      </c>
      <c r="J45" s="212" t="str">
        <f>'All products and rates'!H45</f>
        <v>N/A</v>
      </c>
      <c r="K45" s="364" t="s">
        <v>6</v>
      </c>
    </row>
    <row r="46" spans="1:12" ht="14.65" thickBot="1" x14ac:dyDescent="0.5">
      <c r="A46" s="463" t="str">
        <f>HYPERLINK('All products and rates'!T46,'All products and rates'!A46)</f>
        <v>Lot 90</v>
      </c>
      <c r="B46" s="768"/>
      <c r="C46" s="527" t="s">
        <v>6</v>
      </c>
      <c r="D46" s="527" t="s">
        <v>6</v>
      </c>
      <c r="E46" s="528">
        <f>'All products and rates'!J46</f>
        <v>4</v>
      </c>
      <c r="F46" s="528">
        <f>'All products and rates'!K46</f>
        <v>5</v>
      </c>
      <c r="G46" s="528">
        <f>'All products and rates'!L46</f>
        <v>6</v>
      </c>
      <c r="H46" s="529">
        <f>'All products and rates'!F46</f>
        <v>15</v>
      </c>
      <c r="I46" s="529" t="str">
        <f>'All products and rates'!G46</f>
        <v>N/A</v>
      </c>
      <c r="J46" s="529" t="str">
        <f>'All products and rates'!H46</f>
        <v>N/A</v>
      </c>
      <c r="K46" s="588" t="s">
        <v>6</v>
      </c>
    </row>
    <row r="47" spans="1:12" ht="14.65" thickTop="1" x14ac:dyDescent="0.45">
      <c r="A47" s="534" t="str">
        <f>HYPERLINK('All products and rates'!T47,'All products and rates'!A47)</f>
        <v>3030 Moody Lot</v>
      </c>
      <c r="B47" s="769" t="str">
        <f>'All products and rates'!B47</f>
        <v>South Waterfront</v>
      </c>
      <c r="C47" s="535" t="s">
        <v>6</v>
      </c>
      <c r="D47" s="535" t="s">
        <v>6</v>
      </c>
      <c r="E47" s="535">
        <f>'All products and rates'!J47</f>
        <v>7</v>
      </c>
      <c r="F47" s="535">
        <f>'All products and rates'!K47</f>
        <v>7.5</v>
      </c>
      <c r="G47" s="535">
        <f>'All products and rates'!L47</f>
        <v>8</v>
      </c>
      <c r="H47" s="535">
        <f>'All products and rates'!F47</f>
        <v>12</v>
      </c>
      <c r="I47" s="535">
        <f>'All products and rates'!G47</f>
        <v>3</v>
      </c>
      <c r="J47" s="535">
        <f>'All products and rates'!H47</f>
        <v>15</v>
      </c>
      <c r="K47" s="540" t="s">
        <v>6</v>
      </c>
    </row>
    <row r="48" spans="1:12" x14ac:dyDescent="0.45">
      <c r="A48" s="536" t="str">
        <f>HYPERLINK('All products and rates'!T48,'All products and rates'!A48)</f>
        <v>3420 Macadam</v>
      </c>
      <c r="B48" s="767"/>
      <c r="C48" s="707" t="s">
        <v>6</v>
      </c>
      <c r="D48" s="537" t="s">
        <v>6</v>
      </c>
      <c r="E48" s="537">
        <f>'All products and rates'!J48</f>
        <v>7</v>
      </c>
      <c r="F48" s="537">
        <f>'All products and rates'!K48</f>
        <v>7.5</v>
      </c>
      <c r="G48" s="537">
        <f>'All products and rates'!L48</f>
        <v>8</v>
      </c>
      <c r="H48" s="212" t="str">
        <f>'All products and rates'!F48</f>
        <v>N/A</v>
      </c>
      <c r="I48" s="212" t="str">
        <f>'All products and rates'!G48</f>
        <v>N/A</v>
      </c>
      <c r="J48" s="212" t="str">
        <f>'All products and rates'!H48</f>
        <v>N/A</v>
      </c>
      <c r="K48" s="364" t="s">
        <v>6</v>
      </c>
    </row>
    <row r="49" spans="1:11" ht="15" hidden="1" customHeight="1" x14ac:dyDescent="0.45">
      <c r="A49" s="282" t="str">
        <f>HYPERLINK('All products and rates'!T49,'All products and rates'!A49)</f>
        <v>Bancroft Lot</v>
      </c>
      <c r="B49" s="767"/>
      <c r="C49" s="216" t="s">
        <v>6</v>
      </c>
      <c r="D49" s="216" t="s">
        <v>6</v>
      </c>
      <c r="E49" s="216">
        <f>'All products and rates'!J49</f>
        <v>6</v>
      </c>
      <c r="F49" s="216">
        <f>'All products and rates'!K49</f>
        <v>6.5</v>
      </c>
      <c r="G49" s="216">
        <f>'All products and rates'!L49</f>
        <v>7</v>
      </c>
      <c r="H49" s="212" t="str">
        <f>'All products and rates'!F49</f>
        <v>N/A</v>
      </c>
      <c r="I49" s="212" t="str">
        <f>'All products and rates'!G49</f>
        <v>N/A</v>
      </c>
      <c r="J49" s="212" t="str">
        <f>'All products and rates'!H49</f>
        <v>N/A</v>
      </c>
      <c r="K49" s="364" t="s">
        <v>6</v>
      </c>
    </row>
    <row r="50" spans="1:11" x14ac:dyDescent="0.45">
      <c r="A50" s="282" t="str">
        <f>HYPERLINK('All products and rates'!T52,'All products and rates'!A52)</f>
        <v>Center for Health and Healing</v>
      </c>
      <c r="B50" s="767"/>
      <c r="C50" s="216" t="s">
        <v>6</v>
      </c>
      <c r="D50" s="216" t="s">
        <v>6</v>
      </c>
      <c r="E50" s="216" t="str">
        <f>'All products and rates'!J52</f>
        <v>N/A</v>
      </c>
      <c r="F50" s="216" t="str">
        <f>'All products and rates'!K52</f>
        <v>N/A</v>
      </c>
      <c r="G50" s="216" t="str">
        <f>'All products and rates'!L52</f>
        <v>N/A</v>
      </c>
      <c r="H50" s="212" t="str">
        <f>'All products and rates'!F52</f>
        <v>N/A</v>
      </c>
      <c r="I50" s="212">
        <f>'All products and rates'!G52</f>
        <v>4</v>
      </c>
      <c r="J50" s="212">
        <f>'All products and rates'!H52</f>
        <v>22</v>
      </c>
      <c r="K50" s="364" t="s">
        <v>6</v>
      </c>
    </row>
    <row r="51" spans="1:11" x14ac:dyDescent="0.45">
      <c r="A51" s="285" t="str">
        <f>HYPERLINK('All products and rates'!T53,'All products and rates'!A53)</f>
        <v>Knight Cancer Research Building</v>
      </c>
      <c r="B51" s="767"/>
      <c r="C51" s="216" t="s">
        <v>6</v>
      </c>
      <c r="D51" s="216" t="s">
        <v>6</v>
      </c>
      <c r="E51" s="218">
        <f>'All products and rates'!J53</f>
        <v>7</v>
      </c>
      <c r="F51" s="218">
        <f>'All products and rates'!K53</f>
        <v>7.5</v>
      </c>
      <c r="G51" s="218">
        <f>'All products and rates'!L53</f>
        <v>8</v>
      </c>
      <c r="H51" s="212" t="str">
        <f>'All products and rates'!F53</f>
        <v>N/A</v>
      </c>
      <c r="I51" s="209">
        <f>'All products and rates'!G53</f>
        <v>3</v>
      </c>
      <c r="J51" s="209">
        <f>'All products and rates'!H53</f>
        <v>18</v>
      </c>
      <c r="K51" s="589" t="s">
        <v>6</v>
      </c>
    </row>
    <row r="52" spans="1:11" x14ac:dyDescent="0.45">
      <c r="A52" s="282" t="str">
        <f>HYPERLINK('All products and rates'!T54,'All products and rates'!A54)</f>
        <v>Macadam Warehouse</v>
      </c>
      <c r="B52" s="767"/>
      <c r="C52" s="218" t="s">
        <v>6</v>
      </c>
      <c r="D52" s="218" t="s">
        <v>6</v>
      </c>
      <c r="E52" s="216">
        <f>'All products and rates'!J54</f>
        <v>7</v>
      </c>
      <c r="F52" s="216">
        <f>'All products and rates'!K54</f>
        <v>7.5</v>
      </c>
      <c r="G52" s="216">
        <f>'All products and rates'!L54</f>
        <v>8</v>
      </c>
      <c r="H52" s="209" t="str">
        <f>'All products and rates'!F54</f>
        <v>N/A</v>
      </c>
      <c r="I52" s="212">
        <f>'All products and rates'!G54</f>
        <v>3</v>
      </c>
      <c r="J52" s="212">
        <f>'All products and rates'!H54</f>
        <v>15</v>
      </c>
      <c r="K52" s="589" t="s">
        <v>6</v>
      </c>
    </row>
    <row r="53" spans="1:11" ht="15" hidden="1" customHeight="1" x14ac:dyDescent="0.45">
      <c r="A53" s="285" t="str">
        <f>HYPERLINK('All products and rates'!T55,'All products and rates'!A55)</f>
        <v>RiverPlace</v>
      </c>
      <c r="B53" s="767"/>
      <c r="C53" s="216" t="s">
        <v>6</v>
      </c>
      <c r="D53" s="216" t="s">
        <v>6</v>
      </c>
      <c r="E53" s="216" t="str">
        <f>'All products and rates'!J55</f>
        <v>N/A</v>
      </c>
      <c r="F53" s="216" t="str">
        <f>'All products and rates'!K55</f>
        <v>N/A</v>
      </c>
      <c r="G53" s="216" t="str">
        <f>'All products and rates'!L55</f>
        <v>N/A</v>
      </c>
      <c r="H53" s="212" t="str">
        <f>'All products and rates'!F55</f>
        <v>N/A</v>
      </c>
      <c r="I53" s="212" t="str">
        <f>'All products and rates'!G55</f>
        <v>N/A</v>
      </c>
      <c r="J53" s="212" t="s">
        <v>321</v>
      </c>
      <c r="K53" s="587">
        <f>'All products and rates'!R55</f>
        <v>55.7</v>
      </c>
    </row>
    <row r="54" spans="1:11" x14ac:dyDescent="0.45">
      <c r="A54" s="285" t="str">
        <f>HYPERLINK('All products and rates'!T56,'All products and rates'!A56)</f>
        <v>Robertson Life Sciences Building</v>
      </c>
      <c r="B54" s="767"/>
      <c r="C54" s="218" t="s">
        <v>6</v>
      </c>
      <c r="D54" s="218" t="s">
        <v>6</v>
      </c>
      <c r="E54" s="218">
        <f>'All products and rates'!J56</f>
        <v>7</v>
      </c>
      <c r="F54" s="218">
        <f>'All products and rates'!K56</f>
        <v>7.5</v>
      </c>
      <c r="G54" s="218">
        <f>'All products and rates'!L56</f>
        <v>8</v>
      </c>
      <c r="H54" s="209" t="str">
        <f>'All products and rates'!F56</f>
        <v>N/A</v>
      </c>
      <c r="I54" s="209">
        <f>'All products and rates'!G56</f>
        <v>3</v>
      </c>
      <c r="J54" s="209">
        <f>'All products and rates'!H56</f>
        <v>18</v>
      </c>
      <c r="K54" s="590" t="s">
        <v>6</v>
      </c>
    </row>
    <row r="55" spans="1:11" x14ac:dyDescent="0.45">
      <c r="A55" s="282" t="str">
        <f>HYPERLINK('All products and rates'!T57,'All products and rates'!A57)</f>
        <v>Rood Family Pavilion</v>
      </c>
      <c r="B55" s="767"/>
      <c r="C55" s="218" t="s">
        <v>6</v>
      </c>
      <c r="D55" s="218" t="s">
        <v>6</v>
      </c>
      <c r="E55" s="216">
        <f>'All products and rates'!J57</f>
        <v>7</v>
      </c>
      <c r="F55" s="216">
        <f>'All products and rates'!K57</f>
        <v>7.5</v>
      </c>
      <c r="G55" s="216">
        <f>'All products and rates'!L57</f>
        <v>8</v>
      </c>
      <c r="H55" s="209" t="str">
        <f>'All products and rates'!F57</f>
        <v>N/A</v>
      </c>
      <c r="I55" s="212">
        <f>'All products and rates'!G57</f>
        <v>3</v>
      </c>
      <c r="J55" s="212">
        <f>'All products and rates'!H57</f>
        <v>18</v>
      </c>
      <c r="K55" s="590" t="s">
        <v>6</v>
      </c>
    </row>
    <row r="56" spans="1:11" x14ac:dyDescent="0.45">
      <c r="A56" s="285" t="str">
        <f>HYPERLINK('All products and rates'!T58,'All products and rates'!A58)</f>
        <v>Schnitzer Parking Lot</v>
      </c>
      <c r="B56" s="767"/>
      <c r="C56" s="640">
        <f>'All products and rates'!F68</f>
        <v>55.44</v>
      </c>
      <c r="D56" s="640">
        <f>'All products and rates'!J68</f>
        <v>64.599999999999994</v>
      </c>
      <c r="E56" s="218">
        <f>'All products and rates'!J58</f>
        <v>6</v>
      </c>
      <c r="F56" s="218">
        <f>'All products and rates'!K58</f>
        <v>6.5</v>
      </c>
      <c r="G56" s="218">
        <f>'All products and rates'!L58</f>
        <v>7</v>
      </c>
      <c r="H56" s="209">
        <f>'All products and rates'!F58</f>
        <v>12</v>
      </c>
      <c r="I56" s="209">
        <f>'All products and rates'!G58</f>
        <v>3</v>
      </c>
      <c r="J56" s="209">
        <f>'All products and rates'!H58</f>
        <v>13</v>
      </c>
      <c r="K56" s="590" t="s">
        <v>6</v>
      </c>
    </row>
    <row r="57" spans="1:11" ht="14.65" thickBot="1" x14ac:dyDescent="0.5">
      <c r="A57" s="669" t="str">
        <f>HYPERLINK('All products and rates'!T59,'All products and rates'!A59)</f>
        <v>Whitaker Parking Lot</v>
      </c>
      <c r="B57" s="768"/>
      <c r="C57" s="530" t="s">
        <v>6</v>
      </c>
      <c r="D57" s="530" t="s">
        <v>6</v>
      </c>
      <c r="E57" s="530">
        <f>'All products and rates'!J59</f>
        <v>8</v>
      </c>
      <c r="F57" s="530" t="str">
        <f>'All products and rates'!K59</f>
        <v>$8.50 </v>
      </c>
      <c r="G57" s="530">
        <f>'All products and rates'!L59</f>
        <v>9</v>
      </c>
      <c r="H57" s="538" t="str">
        <f>'All products and rates'!F59</f>
        <v>N/A</v>
      </c>
      <c r="I57" s="538" t="str">
        <f>'All products and rates'!G59</f>
        <v>N/A</v>
      </c>
      <c r="J57" s="538" t="str">
        <f>'All products and rates'!H59</f>
        <v>N/A</v>
      </c>
      <c r="K57" s="591" t="s">
        <v>6</v>
      </c>
    </row>
    <row r="58" spans="1:11" ht="14.65" thickTop="1" x14ac:dyDescent="0.45">
      <c r="A58" s="708" t="str">
        <f>HYPERLINK('All products and rates'!T60,'All products and rates'!A60)</f>
        <v>4th and Clay</v>
      </c>
      <c r="B58" s="769" t="str">
        <f>'All products and rates'!B60</f>
        <v>Off Campus</v>
      </c>
      <c r="C58" s="709" t="str">
        <f>'All products and rates'!I60</f>
        <v>N/A</v>
      </c>
      <c r="D58" s="709" t="s">
        <v>6</v>
      </c>
      <c r="E58" s="709" t="str">
        <f>'All products and rates'!J60</f>
        <v>N/A</v>
      </c>
      <c r="F58" s="709" t="str">
        <f>'All products and rates'!K60</f>
        <v>N/A</v>
      </c>
      <c r="G58" s="709" t="str">
        <f>'All products and rates'!L60</f>
        <v>N/A</v>
      </c>
      <c r="H58" s="709" t="str">
        <f>'All products and rates'!F60</f>
        <v>N/A</v>
      </c>
      <c r="I58" s="709" t="str">
        <f>'All products and rates'!G60</f>
        <v>N/A</v>
      </c>
      <c r="J58" s="709" t="str">
        <f>'All products and rates'!H60</f>
        <v>N/A</v>
      </c>
      <c r="K58" s="710">
        <f>'All products and rates'!R60</f>
        <v>111.24</v>
      </c>
    </row>
    <row r="59" spans="1:11" x14ac:dyDescent="0.45">
      <c r="A59" s="282" t="str">
        <f>HYPERLINK('All products and rates'!T62,'All products and rates'!A62)</f>
        <v>Market Square Building</v>
      </c>
      <c r="B59" s="767"/>
      <c r="C59" s="216" t="str">
        <f>'All products and rates'!I62</f>
        <v>N/A</v>
      </c>
      <c r="D59" s="216" t="s">
        <v>6</v>
      </c>
      <c r="E59" s="216" t="str">
        <f>'All products and rates'!J62</f>
        <v>N/A</v>
      </c>
      <c r="F59" s="216" t="str">
        <f>'All products and rates'!K62</f>
        <v>N/A</v>
      </c>
      <c r="G59" s="216" t="str">
        <f>'All products and rates'!L62</f>
        <v>N/A</v>
      </c>
      <c r="H59" s="212" t="str">
        <f>'All products and rates'!F62</f>
        <v>N/A</v>
      </c>
      <c r="I59" s="212" t="str">
        <f>'All products and rates'!G62</f>
        <v>non-OHSU</v>
      </c>
      <c r="J59" s="212" t="s">
        <v>6</v>
      </c>
      <c r="K59" s="587">
        <f>'All products and rates'!R62</f>
        <v>111.24</v>
      </c>
    </row>
    <row r="60" spans="1:11" ht="14.65" thickBot="1" x14ac:dyDescent="0.5">
      <c r="A60" s="711" t="str">
        <f>HYPERLINK('All products and rates'!T63,'All products and rates'!A63)</f>
        <v>Marquam Plaza</v>
      </c>
      <c r="B60" s="768"/>
      <c r="C60" s="712" t="s">
        <v>6</v>
      </c>
      <c r="D60" s="712" t="s">
        <v>6</v>
      </c>
      <c r="E60" s="712">
        <f>'All products and rates'!J63</f>
        <v>4</v>
      </c>
      <c r="F60" s="712">
        <f>'All products and rates'!K63</f>
        <v>5</v>
      </c>
      <c r="G60" s="712">
        <f>'All products and rates'!L63</f>
        <v>6</v>
      </c>
      <c r="H60" s="713">
        <f>'All products and rates'!F63</f>
        <v>9.5</v>
      </c>
      <c r="I60" s="538">
        <f>'All products and rates'!G63</f>
        <v>2</v>
      </c>
      <c r="J60" s="713">
        <f>'All products and rates'!H63</f>
        <v>9</v>
      </c>
      <c r="K60" s="591">
        <f>'All products and rates'!R63</f>
        <v>106.09</v>
      </c>
    </row>
    <row r="61" spans="1:11" ht="16.149999999999999" thickTop="1" x14ac:dyDescent="0.5">
      <c r="A61" s="333" t="s">
        <v>225</v>
      </c>
      <c r="B61" s="631" t="s">
        <v>227</v>
      </c>
      <c r="C61" s="592" t="s">
        <v>73</v>
      </c>
      <c r="D61" s="592"/>
      <c r="E61" s="334"/>
      <c r="F61" s="405" t="str">
        <f>'All products and rates'!F65</f>
        <v>Rate</v>
      </c>
      <c r="G61" s="81"/>
      <c r="H61" s="81"/>
      <c r="I61" s="81"/>
      <c r="J61" s="81"/>
      <c r="K61" s="81" t="str">
        <f>'All products and rates'!P65</f>
        <v>To acquire</v>
      </c>
    </row>
    <row r="62" spans="1:11" x14ac:dyDescent="0.45">
      <c r="A62" s="285" t="s">
        <v>107</v>
      </c>
      <c r="B62" s="770" t="s">
        <v>226</v>
      </c>
      <c r="C62" s="397" t="str">
        <f>'All products and rates'!D66</f>
        <v>Requires OHSU Motorcycle permit.</v>
      </c>
      <c r="D62" s="397"/>
      <c r="E62" s="332"/>
      <c r="F62" s="410" t="str">
        <f>'All products and rates'!F66</f>
        <v>Free</v>
      </c>
      <c r="G62" s="332"/>
      <c r="H62" s="335"/>
      <c r="I62" s="359"/>
      <c r="J62" s="359"/>
      <c r="K62" s="359" t="s">
        <v>296</v>
      </c>
    </row>
    <row r="63" spans="1:11" x14ac:dyDescent="0.45">
      <c r="A63" s="282" t="s">
        <v>185</v>
      </c>
      <c r="B63" s="771"/>
      <c r="C63" s="398" t="str">
        <f>'All products and rates'!D67</f>
        <v>Requires ADA permit or doctor's note.</v>
      </c>
      <c r="D63" s="398"/>
      <c r="E63" s="337"/>
      <c r="F63" s="400">
        <f>'All products and rates'!F67</f>
        <v>63</v>
      </c>
      <c r="G63" s="412" t="str">
        <f>'All products and rates'!G67</f>
        <v>per pay period</v>
      </c>
      <c r="H63" s="338"/>
      <c r="I63" s="342"/>
      <c r="J63" s="342"/>
      <c r="K63" s="342" t="s">
        <v>296</v>
      </c>
    </row>
    <row r="64" spans="1:11" x14ac:dyDescent="0.45">
      <c r="A64" s="285" t="str">
        <f>'All products and rates'!A68</f>
        <v>GME parking</v>
      </c>
      <c r="B64" s="635" t="str">
        <f>'All products and rates'!B68</f>
        <v>Limited locations</v>
      </c>
      <c r="C64" s="397" t="str">
        <f>'All products and rates'!D68</f>
        <v>Monthly permit for house officers</v>
      </c>
      <c r="D64" s="397"/>
      <c r="E64" s="332"/>
      <c r="F64" s="411">
        <f>'All products and rates'!F68</f>
        <v>55.44</v>
      </c>
      <c r="G64" s="397" t="str">
        <f>'All products and rates'!G68</f>
        <v>brackets 1 to 5 per pay period</v>
      </c>
      <c r="H64" s="336"/>
      <c r="I64" s="411">
        <f>'All products and rates'!J68</f>
        <v>64.599999999999994</v>
      </c>
      <c r="J64" s="397" t="str">
        <f>'All products and rates'!K68</f>
        <v>brackets 6 to 7</v>
      </c>
      <c r="K64" s="359" t="s">
        <v>297</v>
      </c>
    </row>
  </sheetData>
  <sheetProtection sort="0" autoFilter="0"/>
  <mergeCells count="10">
    <mergeCell ref="A1:K1"/>
    <mergeCell ref="B31:B46"/>
    <mergeCell ref="B47:B57"/>
    <mergeCell ref="B58:B60"/>
    <mergeCell ref="B62:B63"/>
    <mergeCell ref="I25:J25"/>
    <mergeCell ref="I26:J26"/>
    <mergeCell ref="C25:D25"/>
    <mergeCell ref="C26:D26"/>
    <mergeCell ref="C27:D27"/>
  </mergeCells>
  <conditionalFormatting sqref="C29:K60">
    <cfRule type="containsText" dxfId="29" priority="1" operator="containsText" text="N/A">
      <formula>NOT(ISERROR(SEARCH("N/A",C29)))</formula>
    </cfRule>
  </conditionalFormatting>
  <hyperlinks>
    <hyperlink ref="B15" r:id="rId1" xr:uid="{00000000-0004-0000-0400-000000000000}"/>
    <hyperlink ref="B16" r:id="rId2" xr:uid="{00000000-0004-0000-0400-000001000000}"/>
    <hyperlink ref="B18" r:id="rId3" xr:uid="{00000000-0004-0000-0400-000002000000}"/>
    <hyperlink ref="B20" r:id="rId4" xr:uid="{00000000-0004-0000-0400-000003000000}"/>
    <hyperlink ref="B19" r:id="rId5" xr:uid="{00000000-0004-0000-0400-000004000000}"/>
    <hyperlink ref="B17" r:id="rId6" xr:uid="{00000000-0004-0000-0400-000005000000}"/>
    <hyperlink ref="A20" r:id="rId7" xr:uid="{00000000-0004-0000-0400-000006000000}"/>
  </hyperlinks>
  <pageMargins left="0.25" right="0.25" top="0.24386574074074074" bottom="0.75" header="0.3" footer="0.61250000000000004"/>
  <pageSetup scale="55" orientation="landscape" horizontalDpi="300" verticalDpi="300"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2D8B60"/>
    <pageSetUpPr fitToPage="1"/>
  </sheetPr>
  <dimension ref="A1:L64"/>
  <sheetViews>
    <sheetView showGridLines="0" showRowColHeaders="0" showRuler="0" zoomScaleNormal="100" workbookViewId="0">
      <selection activeCell="A28" sqref="A28"/>
    </sheetView>
  </sheetViews>
  <sheetFormatPr defaultRowHeight="14.25" x14ac:dyDescent="0.45"/>
  <cols>
    <col min="1" max="1" width="35.1328125" customWidth="1"/>
    <col min="2" max="2" width="23" customWidth="1"/>
    <col min="3" max="3" width="16.1328125" customWidth="1"/>
    <col min="4" max="4" width="17.3984375" customWidth="1"/>
    <col min="5" max="5" width="10.265625" customWidth="1"/>
    <col min="6" max="6" width="13.3984375" customWidth="1"/>
    <col min="7" max="7" width="14.1328125" customWidth="1"/>
    <col min="8" max="8" width="12.3984375" customWidth="1"/>
    <col min="9" max="9" width="17" customWidth="1"/>
    <col min="11" max="11" width="9.1328125" customWidth="1"/>
    <col min="12" max="12" width="14.3984375" customWidth="1"/>
    <col min="15" max="15" width="13.3984375" customWidth="1"/>
  </cols>
  <sheetData>
    <row r="1" spans="1:11" ht="29.25" customHeight="1" x14ac:dyDescent="1">
      <c r="A1" s="783" t="s">
        <v>110</v>
      </c>
      <c r="B1" s="783"/>
      <c r="C1" s="783"/>
      <c r="D1" s="783"/>
      <c r="E1" s="783"/>
      <c r="F1" s="783"/>
      <c r="G1" s="783"/>
      <c r="H1" s="783"/>
      <c r="I1" s="783"/>
    </row>
    <row r="2" spans="1:11" ht="21.75" customHeight="1" x14ac:dyDescent="1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rates'!I27</f>
        <v>&lt;$47,150</v>
      </c>
      <c r="G2" s="90"/>
      <c r="H2" s="90"/>
      <c r="I2" s="90"/>
      <c r="J2" s="18"/>
      <c r="K2" s="18"/>
    </row>
    <row r="3" spans="1:11" x14ac:dyDescent="0.45">
      <c r="A3" t="str">
        <f>'All products and rates'!A3</f>
        <v>People in this commuter group generally qualify for the below services.</v>
      </c>
      <c r="G3" s="91"/>
      <c r="H3" s="91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75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4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4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4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4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4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4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4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4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75">
      <c r="A14" s="13" t="str">
        <f>'All products and rates'!A14</f>
        <v>PUBLIC TRANSIT</v>
      </c>
      <c r="B14" s="10" t="str">
        <f>'All products and rates'!B14</f>
        <v>Where to acquire</v>
      </c>
      <c r="C14" s="10" t="str">
        <f>'All products and rates'!D14</f>
        <v>Rate</v>
      </c>
      <c r="D14" s="10"/>
      <c r="E14" s="10" t="str">
        <f>'All products and rates'!G14</f>
        <v>Eligibility</v>
      </c>
      <c r="F14" s="10"/>
      <c r="G14" s="10" t="str">
        <f>'All products and rates'!I14</f>
        <v>Description</v>
      </c>
      <c r="H14" s="10"/>
      <c r="I14" s="13"/>
    </row>
    <row r="15" spans="1:11" x14ac:dyDescent="0.45">
      <c r="A15" s="57" t="str">
        <f>HYPERLINK('All products and rates'!T15,'All products and rates'!A15)</f>
        <v>Cash incentive</v>
      </c>
      <c r="B15" s="317" t="s">
        <v>74</v>
      </c>
      <c r="C15" s="20" t="str">
        <f>'All products and rates'!D15</f>
        <v>$1.50/day to take take transit</v>
      </c>
      <c r="D15" s="20"/>
      <c r="E15" s="20" t="str">
        <f>'All products and rates'!G15</f>
        <v>OHSU login</v>
      </c>
      <c r="F15" s="20"/>
      <c r="G15" s="20" t="str">
        <f>'All products and rates'!I15</f>
        <v>Log eligible weekday trips on MyCommute.</v>
      </c>
      <c r="H15" s="20"/>
      <c r="I15" s="20"/>
    </row>
    <row r="16" spans="1:11" x14ac:dyDescent="0.45">
      <c r="A16" s="401" t="str">
        <f>HYPERLINK('All products and rates'!T16,'All products and rates'!A16)</f>
        <v>C-Tran Express Hop</v>
      </c>
      <c r="B16" s="316" t="s">
        <v>83</v>
      </c>
      <c r="C16" s="88" t="str">
        <f>'All products and rates'!D16</f>
        <v>$385/transit year</v>
      </c>
      <c r="D16" s="88"/>
      <c r="E16" s="88" t="str">
        <f>'All products and rates'!G16</f>
        <v>OHSU badge</v>
      </c>
      <c r="F16" s="88"/>
      <c r="G16" s="88" t="str">
        <f>'All products and rates'!I16</f>
        <v>Vancouver to Portland rush hour transit.</v>
      </c>
      <c r="H16" s="88"/>
      <c r="I16" s="88"/>
    </row>
    <row r="17" spans="1:11" x14ac:dyDescent="0.45">
      <c r="A17" s="57" t="str">
        <f>HYPERLINK('All products and rates'!T17,'All products and rates'!A17)</f>
        <v>Portland Aerial Tram</v>
      </c>
      <c r="B17" s="189" t="s">
        <v>76</v>
      </c>
      <c r="C17" s="20" t="str">
        <f>'All products and rates'!D17</f>
        <v>OHSU badge or pass</v>
      </c>
      <c r="D17" s="20"/>
      <c r="E17" s="20" t="str">
        <f>'All products and rates'!G17</f>
        <v>badge or patient</v>
      </c>
      <c r="F17" s="20"/>
      <c r="G17" s="20" t="str">
        <f>'All products and rates'!I17</f>
        <v>Connects Marquam Hill, South Waterfront.</v>
      </c>
      <c r="H17" s="20"/>
      <c r="I17" s="20"/>
    </row>
    <row r="18" spans="1:11" x14ac:dyDescent="0.45">
      <c r="A18" s="401" t="str">
        <f>HYPERLINK('All products and rates'!T18,'All products and rates'!A18)</f>
        <v>Portland Streetcar</v>
      </c>
      <c r="B18" s="316" t="s">
        <v>83</v>
      </c>
      <c r="C18" s="88" t="str">
        <f>'All products and rates'!D18</f>
        <v>free with badge</v>
      </c>
      <c r="D18" s="88"/>
      <c r="E18" s="88" t="str">
        <f>'All products and rates'!G18</f>
        <v>OHSU badge</v>
      </c>
      <c r="F18" s="88"/>
      <c r="G18" s="88" t="str">
        <f>'All products and rates'!I18</f>
        <v>Central Portland lines.</v>
      </c>
      <c r="H18" s="88"/>
      <c r="I18" s="88"/>
    </row>
    <row r="19" spans="1:11" x14ac:dyDescent="0.45">
      <c r="A19" s="57" t="str">
        <f>HYPERLINK('All products and rates'!T19,'All products and rates'!A19)</f>
        <v>TriMet Hop</v>
      </c>
      <c r="B19" s="343" t="s">
        <v>83</v>
      </c>
      <c r="C19" s="20" t="str">
        <f>'All products and rates'!D19</f>
        <v>$50/Sept to end of Aug</v>
      </c>
      <c r="D19" s="20"/>
      <c r="E19" s="20" t="str">
        <f>'All products and rates'!G19</f>
        <v>OHSU badge</v>
      </c>
      <c r="F19" s="20"/>
      <c r="G19" s="20" t="str">
        <f>'All products and rates'!I19</f>
        <v>Pay period deductions or pay in full.</v>
      </c>
      <c r="H19" s="20"/>
      <c r="I19" s="20"/>
    </row>
    <row r="20" spans="1:11" x14ac:dyDescent="0.45">
      <c r="A20" s="401" t="str">
        <f>HYPERLINK('All products and rates'!T20,'All products and rates'!A20)</f>
        <v>TriMet Hop: ONA, AFSCME, UA, GRU</v>
      </c>
      <c r="B20" s="316" t="s">
        <v>83</v>
      </c>
      <c r="C20" s="88" t="str">
        <f>'All products and rates'!D20</f>
        <v>$25/first annual pass; $50 to renew</v>
      </c>
      <c r="D20" s="88"/>
      <c r="E20" s="88" t="str">
        <f>'All products and rates'!G20</f>
        <v>OHSU badge</v>
      </c>
      <c r="F20" s="88"/>
      <c r="G20" s="88" t="str">
        <f>'All products and rates'!I20</f>
        <v>Pay period deductions or pay in full.</v>
      </c>
      <c r="H20" s="88"/>
      <c r="I20" s="88"/>
    </row>
    <row r="21" spans="1:11" x14ac:dyDescent="0.45">
      <c r="A21" s="57" t="str">
        <f>HYPERLINK('All products and rates'!T21,'All products and rates'!A21)</f>
        <v>TriMet Hop: Medical Assistant</v>
      </c>
      <c r="B21" s="343" t="s">
        <v>83</v>
      </c>
      <c r="C21" s="20" t="str">
        <f>'All products and rates'!D21</f>
        <v>paid by dept.</v>
      </c>
      <c r="D21" s="20"/>
      <c r="E21" s="20" t="str">
        <f>'All products and rates'!G21</f>
        <v>Medical Assistant</v>
      </c>
      <c r="F21" s="20"/>
      <c r="G21" s="20" t="str">
        <f>'All products and rates'!I21</f>
        <v>Requires dept. paid form + badge.</v>
      </c>
      <c r="H21" s="20"/>
      <c r="I21" s="20"/>
    </row>
    <row r="22" spans="1:11" ht="27" customHeight="1" x14ac:dyDescent="0.75">
      <c r="A22" s="14" t="str">
        <f>'All products and rates'!A22</f>
        <v>RIDES</v>
      </c>
      <c r="B22" s="9" t="str">
        <f>'All products and rates'!B22</f>
        <v>Where to acquire</v>
      </c>
      <c r="C22" s="9" t="str">
        <f>'All products and rates'!D22</f>
        <v>Rate</v>
      </c>
      <c r="D22" s="9"/>
      <c r="E22" s="9" t="str">
        <f>'All products and rates'!G22</f>
        <v>Eligibility</v>
      </c>
      <c r="F22" s="9"/>
      <c r="G22" s="9" t="str">
        <f>'All products and rates'!I22</f>
        <v>Description</v>
      </c>
      <c r="H22" s="9"/>
      <c r="I22" s="9"/>
    </row>
    <row r="23" spans="1:11" ht="13.5" customHeight="1" x14ac:dyDescent="0.45">
      <c r="A23" s="615" t="str">
        <f>HYPERLINK('All products and rates'!T23,'All products and rates'!A23)</f>
        <v>OHSU Carpool app</v>
      </c>
      <c r="B23" s="654" t="str">
        <f>HYPERLINK('All products and rates'!T23,'All products and rates'!B23)</f>
        <v>ohsu.edu/carpool</v>
      </c>
      <c r="C23" s="616" t="str">
        <f>'All products and rates'!D23</f>
        <v>$3/per weekday to drive + pickup rider</v>
      </c>
      <c r="D23" s="616"/>
      <c r="E23" s="616" t="str">
        <f>'All products and rates'!G23</f>
        <v>See website</v>
      </c>
      <c r="F23" s="616"/>
      <c r="G23" s="616" t="str">
        <f>'All products and rates'!I23</f>
        <v>Additional incentives may apply.</v>
      </c>
      <c r="H23" s="616"/>
      <c r="I23" s="616"/>
    </row>
    <row r="24" spans="1:11" x14ac:dyDescent="0.45">
      <c r="A24" s="402" t="str">
        <f>HYPERLINK('All products and rates'!T24,'All products and rates'!A24)</f>
        <v>Guaranteed Ride Home</v>
      </c>
      <c r="B24" s="343" t="str">
        <f>HYPERLINK('All products and rates'!T24,'All products and rates'!B24)</f>
        <v>MyCommute</v>
      </c>
      <c r="C24" s="614" t="str">
        <f>'All products and rates'!D24</f>
        <v>Credit for Lyft ride</v>
      </c>
      <c r="D24" s="25"/>
      <c r="E24" s="614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11" x14ac:dyDescent="0.45">
      <c r="A25" s="403" t="str">
        <f>HYPERLINK('All products and rates'!T25,'All products and rates'!A25)</f>
        <v>Lyft Off</v>
      </c>
      <c r="B25" s="316" t="str">
        <f>HYPERLINK('All products and rates'!T25,'All products and rates'!B25)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</row>
    <row r="26" spans="1:11" ht="24" customHeight="1" x14ac:dyDescent="0.75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4.65" thickBot="1" x14ac:dyDescent="0.5">
      <c r="A27" s="732" t="s">
        <v>356</v>
      </c>
      <c r="B27" s="732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4.65" thickTop="1" x14ac:dyDescent="0.45">
      <c r="A28" s="739" t="s">
        <v>357</v>
      </c>
      <c r="B28" s="740">
        <v>3213.6</v>
      </c>
      <c r="C28" s="108" t="s">
        <v>43</v>
      </c>
      <c r="D28" s="99"/>
      <c r="E28" s="81"/>
      <c r="F28" s="81"/>
      <c r="G28" s="82"/>
      <c r="H28" s="83"/>
      <c r="I28" s="80"/>
      <c r="J28" s="16"/>
      <c r="K28" s="16"/>
    </row>
    <row r="29" spans="1:11" ht="16.149999999999999" thickBot="1" x14ac:dyDescent="0.55000000000000004">
      <c r="A29" s="73" t="str">
        <f>'All products and rates'!A28</f>
        <v>Facility</v>
      </c>
      <c r="B29" s="74" t="str">
        <f>'All products and rates'!B28</f>
        <v>Campus</v>
      </c>
      <c r="C29" s="105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  <c r="J29" s="16"/>
      <c r="K29" s="16"/>
    </row>
    <row r="30" spans="1:11" ht="15" thickTop="1" thickBot="1" x14ac:dyDescent="0.5">
      <c r="A30" s="403" t="str">
        <f>HYPERLINK('All products and rates'!T29,'All products and rates'!A29)</f>
        <v>Neveh Shalom</v>
      </c>
      <c r="B30" s="609" t="str">
        <f>'All products and rates'!B29</f>
        <v>Marquam Hill via TriMet</v>
      </c>
      <c r="C30" s="344" t="str">
        <f>'All products and rates'!I29</f>
        <v>Free</v>
      </c>
      <c r="D30" s="355" t="str">
        <f>'All products and rates'!F29</f>
        <v>Free</v>
      </c>
      <c r="E30" s="353" t="str">
        <f>'All products and rates'!G29</f>
        <v>N/A</v>
      </c>
      <c r="F30" s="354" t="str">
        <f>'All products and rates'!H29</f>
        <v>Free</v>
      </c>
      <c r="G30" s="356" t="str">
        <f>'All products and rates'!P29</f>
        <v>N/A</v>
      </c>
      <c r="H30" s="357" t="str">
        <f>'All products and rates'!Q29</f>
        <v>N/A</v>
      </c>
      <c r="I30" s="358" t="s">
        <v>32</v>
      </c>
    </row>
    <row r="31" spans="1:11" ht="14.65" thickTop="1" x14ac:dyDescent="0.45">
      <c r="A31" s="402" t="str">
        <f>HYPERLINK('All products and rates'!T30,'All products and rates'!A30)</f>
        <v>After 1pm</v>
      </c>
      <c r="B31" s="610" t="str">
        <f>'All products and rates'!B30</f>
        <v>Various locations</v>
      </c>
      <c r="C31" s="106">
        <f>'All products and rates'!I30</f>
        <v>3</v>
      </c>
      <c r="D31" s="220" t="str">
        <f>'All products and rates'!F30</f>
        <v>N/A</v>
      </c>
      <c r="E31" s="226" t="str">
        <f>'All products and rates'!G30</f>
        <v>N/A</v>
      </c>
      <c r="F31" s="227" t="str">
        <f>'All products and rates'!H30</f>
        <v>N/A</v>
      </c>
      <c r="G31" s="223" t="str">
        <f>'All products and rates'!P30</f>
        <v>N/A</v>
      </c>
      <c r="H31" s="236" t="str">
        <f>'All products and rates'!Q30</f>
        <v>N/A</v>
      </c>
      <c r="I31" s="234" t="s">
        <v>6</v>
      </c>
    </row>
    <row r="32" spans="1:11" x14ac:dyDescent="0.45">
      <c r="A32" s="282" t="str">
        <f>HYPERLINK('All products and rates'!T31,'All products and rates'!A31)</f>
        <v>Garage A</v>
      </c>
      <c r="B32" s="778" t="str">
        <f>'All products and rates'!B31</f>
        <v>Marquam Hill</v>
      </c>
      <c r="C32" s="107" t="str">
        <f>'All products and rates'!I31</f>
        <v>$8 </v>
      </c>
      <c r="D32" s="221" t="str">
        <f>'All products and rates'!F31</f>
        <v>N/A</v>
      </c>
      <c r="E32" s="226" t="str">
        <f>'All products and rates'!G31</f>
        <v>N/A</v>
      </c>
      <c r="F32" s="227" t="str">
        <f>'All products and rates'!H31</f>
        <v>N/A</v>
      </c>
      <c r="G32" s="223" t="str">
        <f>'All products and rates'!P31</f>
        <v>N/A</v>
      </c>
      <c r="H32" s="236" t="str">
        <f>'All products and rates'!Q31</f>
        <v>N/A</v>
      </c>
      <c r="I32" s="234" t="s">
        <v>6</v>
      </c>
    </row>
    <row r="33" spans="1:12" x14ac:dyDescent="0.45">
      <c r="A33" s="571" t="str">
        <f>HYPERLINK('All products and rates'!T32,'All products and rates'!A32)</f>
        <v>Garage B</v>
      </c>
      <c r="B33" s="779"/>
      <c r="C33" s="107" t="str">
        <f>'All products and rates'!I32</f>
        <v>N/A</v>
      </c>
      <c r="D33" s="222" t="str">
        <f>'All products and rates'!F32</f>
        <v>N/A</v>
      </c>
      <c r="E33" s="228" t="str">
        <f>'All products and rates'!G32</f>
        <v>N/A</v>
      </c>
      <c r="F33" s="227" t="str">
        <f>'All products and rates'!H32</f>
        <v>N/A</v>
      </c>
      <c r="G33" s="224" t="str">
        <f>'All products and rates'!P32</f>
        <v>N/A</v>
      </c>
      <c r="H33" s="237" t="str">
        <f>'All products and rates'!Q32</f>
        <v>N/A</v>
      </c>
      <c r="I33" s="234" t="s">
        <v>6</v>
      </c>
    </row>
    <row r="34" spans="1:12" x14ac:dyDescent="0.45">
      <c r="A34" s="282" t="str">
        <f>HYPERLINK('All products and rates'!T33,'All products and rates'!A33)</f>
        <v>Garage C</v>
      </c>
      <c r="B34" s="779"/>
      <c r="C34" s="107" t="str">
        <f>'All products and rates'!I33</f>
        <v>$8 </v>
      </c>
      <c r="D34" s="221" t="str">
        <f>'All products and rates'!F33</f>
        <v>N/A</v>
      </c>
      <c r="E34" s="229">
        <f>'All products and rates'!G33</f>
        <v>3</v>
      </c>
      <c r="F34" s="230" t="str">
        <f>'All products and rates'!H33</f>
        <v>3 hour max</v>
      </c>
      <c r="G34" s="234">
        <f>'All products and rates'!P33</f>
        <v>16.5</v>
      </c>
      <c r="H34" s="236">
        <f>'All products and rates'!Q33</f>
        <v>7</v>
      </c>
      <c r="I34" s="234" t="s">
        <v>6</v>
      </c>
    </row>
    <row r="35" spans="1:12" x14ac:dyDescent="0.45">
      <c r="A35" s="404" t="str">
        <f>HYPERLINK('All products and rates'!T34,'All products and rates'!A34)</f>
        <v>Garage D</v>
      </c>
      <c r="B35" s="779"/>
      <c r="C35" s="109" t="str">
        <f>'All products and rates'!I34</f>
        <v>$7 </v>
      </c>
      <c r="D35" s="222">
        <f>'All products and rates'!F34</f>
        <v>15</v>
      </c>
      <c r="E35" s="228" t="str">
        <f>'All products and rates'!G34</f>
        <v>N/A</v>
      </c>
      <c r="F35" s="227" t="str">
        <f>'All products and rates'!H34</f>
        <v>N/A</v>
      </c>
      <c r="G35" s="235">
        <f>'All products and rates'!P34</f>
        <v>16.5</v>
      </c>
      <c r="H35" s="237">
        <f>'All products and rates'!Q34</f>
        <v>7</v>
      </c>
      <c r="I35" s="234" t="s">
        <v>6</v>
      </c>
    </row>
    <row r="36" spans="1:12" x14ac:dyDescent="0.45">
      <c r="A36" s="282" t="str">
        <f>HYPERLINK('All products and rates'!T35,'All products and rates'!A35)</f>
        <v>Garage E</v>
      </c>
      <c r="B36" s="779"/>
      <c r="C36" s="107">
        <f>'All products and rates'!I35</f>
        <v>8</v>
      </c>
      <c r="D36" s="221" t="str">
        <f>'All products and rates'!F35</f>
        <v>N/A</v>
      </c>
      <c r="E36" s="226" t="str">
        <f>'All products and rates'!G35</f>
        <v>N/A</v>
      </c>
      <c r="F36" s="227" t="str">
        <f>'All products and rates'!H35</f>
        <v>N/A</v>
      </c>
      <c r="G36" s="234" t="str">
        <f>'All products and rates'!P35</f>
        <v>N/A</v>
      </c>
      <c r="H36" s="236" t="str">
        <f>'All products and rates'!Q35</f>
        <v>N/A</v>
      </c>
      <c r="I36" s="234" t="s">
        <v>6</v>
      </c>
    </row>
    <row r="37" spans="1:12" x14ac:dyDescent="0.45">
      <c r="A37" s="404" t="str">
        <f>HYPERLINK('All products and rates'!T36,'All products and rates'!A36)</f>
        <v>Garage F</v>
      </c>
      <c r="B37" s="779"/>
      <c r="C37" s="109" t="str">
        <f>'All products and rates'!I36</f>
        <v>$7 </v>
      </c>
      <c r="D37" s="222">
        <f>'All products and rates'!F36</f>
        <v>15</v>
      </c>
      <c r="E37" s="231">
        <f>'All products and rates'!G36</f>
        <v>3</v>
      </c>
      <c r="F37" s="227" t="str">
        <f>'All products and rates'!H36</f>
        <v>5 hour max</v>
      </c>
      <c r="G37" s="224" t="str">
        <f>'All products and rates'!P36</f>
        <v>N/A</v>
      </c>
      <c r="H37" s="237" t="str">
        <f>'All products and rates'!Q36</f>
        <v>N/A</v>
      </c>
      <c r="I37" s="234" t="s">
        <v>6</v>
      </c>
    </row>
    <row r="38" spans="1:12" x14ac:dyDescent="0.45">
      <c r="A38" s="571" t="str">
        <f>HYPERLINK('All products and rates'!T37,'All products and rates'!A37)</f>
        <v>Garage G</v>
      </c>
      <c r="B38" s="779"/>
      <c r="C38" s="107" t="str">
        <f>'All products and rates'!I37</f>
        <v>N/A</v>
      </c>
      <c r="D38" s="221" t="str">
        <f>'All products and rates'!F37</f>
        <v>N/A</v>
      </c>
      <c r="E38" s="226" t="str">
        <f>'All products and rates'!G37</f>
        <v>N/A</v>
      </c>
      <c r="F38" s="230" t="str">
        <f>'All products and rates'!H37</f>
        <v>N/A</v>
      </c>
      <c r="G38" s="223" t="str">
        <f>'All products and rates'!P37</f>
        <v>N/A</v>
      </c>
      <c r="H38" s="236" t="str">
        <f>'All products and rates'!Q37</f>
        <v>N/A</v>
      </c>
      <c r="I38" s="234" t="s">
        <v>6</v>
      </c>
    </row>
    <row r="39" spans="1:12" x14ac:dyDescent="0.45">
      <c r="A39" s="404" t="str">
        <f>HYPERLINK('All products and rates'!T38,'All products and rates'!A38)</f>
        <v>Garage K</v>
      </c>
      <c r="B39" s="779"/>
      <c r="C39" s="109" t="str">
        <f>'All products and rates'!I38</f>
        <v>$8 </v>
      </c>
      <c r="D39" s="222">
        <f>'All products and rates'!F38</f>
        <v>15</v>
      </c>
      <c r="E39" s="228" t="str">
        <f>'All products and rates'!G38</f>
        <v>N/A</v>
      </c>
      <c r="F39" s="227" t="str">
        <f>'All products and rates'!H38</f>
        <v>N/A</v>
      </c>
      <c r="G39" s="224" t="str">
        <f>'All products and rates'!P38</f>
        <v>N/A</v>
      </c>
      <c r="H39" s="237" t="str">
        <f>'All products and rates'!Q38</f>
        <v>N/A</v>
      </c>
      <c r="I39" s="234" t="s">
        <v>6</v>
      </c>
    </row>
    <row r="40" spans="1:12" x14ac:dyDescent="0.45">
      <c r="A40" s="282" t="str">
        <f>HYPERLINK('All products and rates'!T39,'All products and rates'!A39)</f>
        <v>Lot 10</v>
      </c>
      <c r="B40" s="779"/>
      <c r="C40" s="107" t="str">
        <f>'All products and rates'!I39</f>
        <v>$8 </v>
      </c>
      <c r="D40" s="221">
        <f>'All products and rates'!F39</f>
        <v>15</v>
      </c>
      <c r="E40" s="226" t="str">
        <f>'All products and rates'!G39</f>
        <v>N/A</v>
      </c>
      <c r="F40" s="230" t="str">
        <f>'All products and rates'!H39</f>
        <v>N/A</v>
      </c>
      <c r="G40" s="223" t="str">
        <f>'All products and rates'!P39</f>
        <v>N/A</v>
      </c>
      <c r="H40" s="236" t="str">
        <f>'All products and rates'!Q39</f>
        <v>N/A</v>
      </c>
      <c r="I40" s="234" t="s">
        <v>6</v>
      </c>
    </row>
    <row r="41" spans="1:12" x14ac:dyDescent="0.45">
      <c r="A41" s="404" t="str">
        <f>HYPERLINK('All products and rates'!T40,'All products and rates'!A40)</f>
        <v>Lot 20</v>
      </c>
      <c r="B41" s="779"/>
      <c r="C41" s="109" t="str">
        <f>'All products and rates'!I40</f>
        <v>$7 </v>
      </c>
      <c r="D41" s="222" t="str">
        <f>'All products and rates'!F40</f>
        <v>N/A</v>
      </c>
      <c r="E41" s="228" t="str">
        <f>'All products and rates'!G40</f>
        <v>N/A</v>
      </c>
      <c r="F41" s="227" t="str">
        <f>'All products and rates'!H40</f>
        <v>N/A</v>
      </c>
      <c r="G41" s="224" t="str">
        <f>'All products and rates'!P40</f>
        <v>N/A</v>
      </c>
      <c r="H41" s="237" t="str">
        <f>'All products and rates'!Q40</f>
        <v>N/A</v>
      </c>
      <c r="I41" s="234" t="s">
        <v>6</v>
      </c>
    </row>
    <row r="42" spans="1:12" x14ac:dyDescent="0.45">
      <c r="A42" s="282" t="str">
        <f>HYPERLINK('All products and rates'!T41,'All products and rates'!A41)</f>
        <v>Lot 30</v>
      </c>
      <c r="B42" s="779"/>
      <c r="C42" s="107">
        <f>'All products and rates'!I41</f>
        <v>7</v>
      </c>
      <c r="D42" s="221" t="str">
        <f>'All products and rates'!F41</f>
        <v>N/A</v>
      </c>
      <c r="E42" s="226" t="str">
        <f>'All products and rates'!G41</f>
        <v>N/A</v>
      </c>
      <c r="F42" s="230" t="str">
        <f>'All products and rates'!H41</f>
        <v>N/A</v>
      </c>
      <c r="G42" s="223" t="str">
        <f>'All products and rates'!P41</f>
        <v>N/A</v>
      </c>
      <c r="H42" s="236" t="str">
        <f>'All products and rates'!Q41</f>
        <v>N/A</v>
      </c>
      <c r="I42" s="234" t="s">
        <v>6</v>
      </c>
    </row>
    <row r="43" spans="1:12" x14ac:dyDescent="0.45">
      <c r="A43" s="404" t="str">
        <f>HYPERLINK('All products and rates'!T42,'All products and rates'!A42)</f>
        <v>Lot 40</v>
      </c>
      <c r="B43" s="779"/>
      <c r="C43" s="109" t="str">
        <f>'All products and rates'!I42</f>
        <v>$5 </v>
      </c>
      <c r="D43" s="222">
        <f>'All products and rates'!F42</f>
        <v>15</v>
      </c>
      <c r="E43" s="231">
        <f>'All products and rates'!G42</f>
        <v>3</v>
      </c>
      <c r="F43" s="232">
        <f>'All products and rates'!H42</f>
        <v>15</v>
      </c>
      <c r="G43" s="224" t="str">
        <f>'All products and rates'!P42</f>
        <v>N/A</v>
      </c>
      <c r="H43" s="237" t="str">
        <f>'All products and rates'!Q42</f>
        <v>N/A</v>
      </c>
      <c r="I43" s="234" t="s">
        <v>6</v>
      </c>
      <c r="L43" s="17"/>
    </row>
    <row r="44" spans="1:12" x14ac:dyDescent="0.45">
      <c r="A44" s="282" t="str">
        <f>HYPERLINK('All products and rates'!T43,'All products and rates'!A43)</f>
        <v>Lot 50</v>
      </c>
      <c r="B44" s="779"/>
      <c r="C44" s="107" t="str">
        <f>'All products and rates'!I43</f>
        <v>$5 </v>
      </c>
      <c r="D44" s="221" t="str">
        <f>'All products and rates'!F43</f>
        <v>N/A</v>
      </c>
      <c r="E44" s="226" t="str">
        <f>'All products and rates'!G43</f>
        <v>N/A</v>
      </c>
      <c r="F44" s="230" t="str">
        <f>'All products and rates'!H43</f>
        <v>N/A</v>
      </c>
      <c r="G44" s="223" t="str">
        <f>'All products and rates'!P43</f>
        <v>N/A</v>
      </c>
      <c r="H44" s="236" t="str">
        <f>'All products and rates'!Q43</f>
        <v>N/A</v>
      </c>
      <c r="I44" s="234" t="s">
        <v>6</v>
      </c>
    </row>
    <row r="45" spans="1:12" x14ac:dyDescent="0.45">
      <c r="A45" s="404" t="str">
        <f>HYPERLINK('All products and rates'!T44,'All products and rates'!A44)</f>
        <v>Lot 60</v>
      </c>
      <c r="B45" s="779"/>
      <c r="C45" s="109" t="str">
        <f>'All products and rates'!I44</f>
        <v>$5 </v>
      </c>
      <c r="D45" s="222" t="str">
        <f>'All products and rates'!F44</f>
        <v>N/A</v>
      </c>
      <c r="E45" s="228" t="str">
        <f>'All products and rates'!G44</f>
        <v>N/A</v>
      </c>
      <c r="F45" s="227" t="str">
        <f>'All products and rates'!H44</f>
        <v>N/A</v>
      </c>
      <c r="G45" s="224" t="str">
        <f>'All products and rates'!P44</f>
        <v>N/A</v>
      </c>
      <c r="H45" s="237" t="str">
        <f>'All products and rates'!Q44</f>
        <v>N/A</v>
      </c>
      <c r="I45" s="234" t="s">
        <v>6</v>
      </c>
    </row>
    <row r="46" spans="1:12" x14ac:dyDescent="0.45">
      <c r="A46" s="282" t="str">
        <f>HYPERLINK('All products and rates'!T45,'All products and rates'!A45)</f>
        <v>Lot 70</v>
      </c>
      <c r="B46" s="779"/>
      <c r="C46" s="107" t="str">
        <f>'All products and rates'!I45</f>
        <v>$5 </v>
      </c>
      <c r="D46" s="221" t="str">
        <f>'All products and rates'!F45</f>
        <v>N/A</v>
      </c>
      <c r="E46" s="226" t="str">
        <f>'All products and rates'!G45</f>
        <v>N/A</v>
      </c>
      <c r="F46" s="230" t="str">
        <f>'All products and rates'!H45</f>
        <v>N/A</v>
      </c>
      <c r="G46" s="223" t="str">
        <f>'All products and rates'!P45</f>
        <v>N/A</v>
      </c>
      <c r="H46" s="236" t="str">
        <f>'All products and rates'!Q45</f>
        <v>N/A</v>
      </c>
      <c r="I46" s="234" t="s">
        <v>6</v>
      </c>
    </row>
    <row r="47" spans="1:12" ht="14.65" thickBot="1" x14ac:dyDescent="0.5">
      <c r="A47" s="463" t="str">
        <f>HYPERLINK('All products and rates'!T46,'All products and rates'!A46)</f>
        <v>Lot 90</v>
      </c>
      <c r="B47" s="780"/>
      <c r="C47" s="510">
        <f>'All products and rates'!I46</f>
        <v>3</v>
      </c>
      <c r="D47" s="511">
        <f>'All products and rates'!F46</f>
        <v>15</v>
      </c>
      <c r="E47" s="501" t="str">
        <f>'All products and rates'!G46</f>
        <v>N/A</v>
      </c>
      <c r="F47" s="502" t="str">
        <f>'All products and rates'!H46</f>
        <v>N/A</v>
      </c>
      <c r="G47" s="512" t="str">
        <f>'All products and rates'!P46</f>
        <v>N/A</v>
      </c>
      <c r="H47" s="513" t="str">
        <f>'All products and rates'!Q46</f>
        <v>N/A</v>
      </c>
      <c r="I47" s="514" t="s">
        <v>6</v>
      </c>
    </row>
    <row r="48" spans="1:12" ht="14.65" thickTop="1" x14ac:dyDescent="0.45">
      <c r="A48" s="471" t="str">
        <f>HYPERLINK('All products and rates'!T47,'All products and rates'!A47)</f>
        <v>3030 Moody Lot</v>
      </c>
      <c r="B48" s="781" t="str">
        <f>'All products and rates'!B47</f>
        <v>South Waterfront</v>
      </c>
      <c r="C48" s="515">
        <f>'All products and rates'!I47</f>
        <v>6</v>
      </c>
      <c r="D48" s="516">
        <f>'All products and rates'!F47</f>
        <v>12</v>
      </c>
      <c r="E48" s="517">
        <f>'All products and rates'!G47</f>
        <v>3</v>
      </c>
      <c r="F48" s="518">
        <f>'All products and rates'!H47</f>
        <v>15</v>
      </c>
      <c r="G48" s="519" t="str">
        <f>'All products and rates'!P47</f>
        <v>N/A</v>
      </c>
      <c r="H48" s="518" t="str">
        <f>'All products and rates'!Q47</f>
        <v>N/A</v>
      </c>
      <c r="I48" s="520" t="s">
        <v>6</v>
      </c>
    </row>
    <row r="49" spans="1:9" x14ac:dyDescent="0.45">
      <c r="A49" s="285" t="str">
        <f>HYPERLINK('All products and rates'!T48,'All products and rates'!A48)</f>
        <v>3420 Macadam</v>
      </c>
      <c r="B49" s="779"/>
      <c r="C49" s="109">
        <f>'All products and rates'!I48</f>
        <v>6</v>
      </c>
      <c r="D49" s="221" t="str">
        <f>'All products and rates'!F48</f>
        <v>N/A</v>
      </c>
      <c r="E49" s="229" t="str">
        <f>'All products and rates'!G48</f>
        <v>N/A</v>
      </c>
      <c r="F49" s="233" t="str">
        <f>'All products and rates'!H48</f>
        <v>N/A</v>
      </c>
      <c r="G49" s="223" t="str">
        <f>'All products and rates'!P48</f>
        <v>N/A</v>
      </c>
      <c r="H49" s="236" t="str">
        <f>'All products and rates'!Q48</f>
        <v>N/A</v>
      </c>
      <c r="I49" s="234" t="s">
        <v>6</v>
      </c>
    </row>
    <row r="50" spans="1:9" hidden="1" x14ac:dyDescent="0.45">
      <c r="A50" s="285" t="str">
        <f>HYPERLINK('All products and rates'!T49,'All products and rates'!A49)</f>
        <v>Bancroft Lot</v>
      </c>
      <c r="B50" s="779"/>
      <c r="C50" s="107">
        <f>'All products and rates'!I49</f>
        <v>5</v>
      </c>
      <c r="D50" s="221" t="str">
        <f>'All products and rates'!F49</f>
        <v>N/A</v>
      </c>
      <c r="E50" s="229" t="str">
        <f>'All products and rates'!G49</f>
        <v>N/A</v>
      </c>
      <c r="F50" s="233" t="str">
        <f>'All products and rates'!H49</f>
        <v>N/A</v>
      </c>
      <c r="G50" s="223" t="str">
        <f>'All products and rates'!P49</f>
        <v>N/A</v>
      </c>
      <c r="H50" s="236" t="str">
        <f>'All products and rates'!Q49</f>
        <v>N/A</v>
      </c>
      <c r="I50" s="234" t="s">
        <v>6</v>
      </c>
    </row>
    <row r="51" spans="1:9" x14ac:dyDescent="0.45">
      <c r="A51" s="282" t="str">
        <f>HYPERLINK('All products and rates'!T52,'All products and rates'!A52)</f>
        <v>Center for Health and Healing</v>
      </c>
      <c r="B51" s="779"/>
      <c r="C51" s="107" t="str">
        <f>'All products and rates'!I52</f>
        <v>N/A</v>
      </c>
      <c r="D51" s="221" t="str">
        <f>'All products and rates'!F52</f>
        <v>N/A</v>
      </c>
      <c r="E51" s="229">
        <f>'All products and rates'!G52</f>
        <v>4</v>
      </c>
      <c r="F51" s="233">
        <f>'All products and rates'!H52</f>
        <v>22</v>
      </c>
      <c r="G51" s="223" t="str">
        <f>'All products and rates'!P52</f>
        <v>N/A</v>
      </c>
      <c r="H51" s="236" t="str">
        <f>'All products and rates'!Q52</f>
        <v>N/A</v>
      </c>
      <c r="I51" s="234" t="s">
        <v>6</v>
      </c>
    </row>
    <row r="52" spans="1:9" x14ac:dyDescent="0.45">
      <c r="A52" s="285" t="str">
        <f>HYPERLINK('All products and rates'!T53,'All products and rates'!A53)</f>
        <v>Knight Cancer Research Building</v>
      </c>
      <c r="B52" s="779"/>
      <c r="C52" s="109">
        <f>'All products and rates'!I53</f>
        <v>6</v>
      </c>
      <c r="D52" s="222" t="str">
        <f>'All products and rates'!F53</f>
        <v>N/A</v>
      </c>
      <c r="E52" s="231">
        <f>'All products and rates'!G53</f>
        <v>3</v>
      </c>
      <c r="F52" s="232">
        <f>'All products and rates'!H53</f>
        <v>18</v>
      </c>
      <c r="G52" s="235">
        <f>'All products and rates'!P53</f>
        <v>13.2</v>
      </c>
      <c r="H52" s="237">
        <f>'All products and rates'!Q53</f>
        <v>5</v>
      </c>
      <c r="I52" s="234" t="s">
        <v>6</v>
      </c>
    </row>
    <row r="53" spans="1:9" x14ac:dyDescent="0.45">
      <c r="A53" s="282" t="str">
        <f>HYPERLINK('All products and rates'!T54,'All products and rates'!A54)</f>
        <v>Macadam Warehouse</v>
      </c>
      <c r="B53" s="779"/>
      <c r="C53" s="107">
        <f>'All products and rates'!I54</f>
        <v>6</v>
      </c>
      <c r="D53" s="221" t="str">
        <f>'All products and rates'!F54</f>
        <v>N/A</v>
      </c>
      <c r="E53" s="229">
        <f>'All products and rates'!G54</f>
        <v>3</v>
      </c>
      <c r="F53" s="233">
        <f>'All products and rates'!H54</f>
        <v>15</v>
      </c>
      <c r="G53" s="223" t="str">
        <f>'All products and rates'!P54</f>
        <v>N/A</v>
      </c>
      <c r="H53" s="236" t="str">
        <f>'All products and rates'!Q54</f>
        <v>N/A</v>
      </c>
      <c r="I53" s="234" t="s">
        <v>6</v>
      </c>
    </row>
    <row r="54" spans="1:9" hidden="1" x14ac:dyDescent="0.45">
      <c r="A54" s="285" t="str">
        <f>HYPERLINK('All products and rates'!T55,'All products and rates'!A55)</f>
        <v>RiverPlace</v>
      </c>
      <c r="B54" s="779"/>
      <c r="C54" s="107" t="str">
        <f>'All products and rates'!I55</f>
        <v>N/A</v>
      </c>
      <c r="D54" s="222" t="str">
        <f>'All products and rates'!F55</f>
        <v>N/A</v>
      </c>
      <c r="E54" s="228" t="str">
        <f>'All products and rates'!G55</f>
        <v>N/A</v>
      </c>
      <c r="F54" s="246" t="s">
        <v>321</v>
      </c>
      <c r="G54" s="224" t="str">
        <f>'All products and rates'!P55</f>
        <v>N/A</v>
      </c>
      <c r="H54" s="237" t="str">
        <f>'All products and rates'!Q55</f>
        <v>N/A</v>
      </c>
      <c r="I54" s="258">
        <f>'All products and rates'!R55</f>
        <v>55.7</v>
      </c>
    </row>
    <row r="55" spans="1:9" x14ac:dyDescent="0.45">
      <c r="A55" s="285" t="str">
        <f>HYPERLINK('All products and rates'!T56,'All products and rates'!A56)</f>
        <v>Robertson Life Sciences Building</v>
      </c>
      <c r="B55" s="779"/>
      <c r="C55" s="109">
        <f>'All products and rates'!I56</f>
        <v>6</v>
      </c>
      <c r="D55" s="221" t="str">
        <f>'All products and rates'!F56</f>
        <v>N/A</v>
      </c>
      <c r="E55" s="231">
        <f>'All products and rates'!G56</f>
        <v>3</v>
      </c>
      <c r="F55" s="232">
        <f>'All products and rates'!H56</f>
        <v>18</v>
      </c>
      <c r="G55" s="235">
        <f>'All products and rates'!P56</f>
        <v>13.2</v>
      </c>
      <c r="H55" s="237">
        <f>'All products and rates'!Q56</f>
        <v>5</v>
      </c>
      <c r="I55" s="234" t="s">
        <v>6</v>
      </c>
    </row>
    <row r="56" spans="1:9" x14ac:dyDescent="0.45">
      <c r="A56" s="282" t="str">
        <f>HYPERLINK('All products and rates'!T57,'All products and rates'!A57)</f>
        <v>Rood Family Pavilion</v>
      </c>
      <c r="B56" s="779"/>
      <c r="C56" s="107">
        <f>'All products and rates'!I57</f>
        <v>6</v>
      </c>
      <c r="D56" s="222" t="str">
        <f>'All products and rates'!F57</f>
        <v>N/A</v>
      </c>
      <c r="E56" s="229">
        <f>'All products and rates'!G57</f>
        <v>3</v>
      </c>
      <c r="F56" s="233">
        <f>'All products and rates'!H57</f>
        <v>18</v>
      </c>
      <c r="G56" s="234">
        <f>'All products and rates'!P57</f>
        <v>13.2</v>
      </c>
      <c r="H56" s="236">
        <f>'All products and rates'!Q57</f>
        <v>5</v>
      </c>
      <c r="I56" s="234" t="s">
        <v>6</v>
      </c>
    </row>
    <row r="57" spans="1:9" x14ac:dyDescent="0.45">
      <c r="A57" s="285" t="str">
        <f>HYPERLINK('All products and rates'!T58,'All products and rates'!A58)</f>
        <v>Schnitzer Parking Lot</v>
      </c>
      <c r="B57" s="779"/>
      <c r="C57" s="109">
        <f>'All products and rates'!I58</f>
        <v>5</v>
      </c>
      <c r="D57" s="222">
        <f>'All products and rates'!F58</f>
        <v>12</v>
      </c>
      <c r="E57" s="231">
        <f>'All products and rates'!G58</f>
        <v>3</v>
      </c>
      <c r="F57" s="227">
        <f>'All products and rates'!H58</f>
        <v>13</v>
      </c>
      <c r="G57" s="223" t="str">
        <f>'All products and rates'!P58</f>
        <v>N/A</v>
      </c>
      <c r="H57" s="236" t="str">
        <f>'All products and rates'!Q58</f>
        <v>N/A</v>
      </c>
      <c r="I57" s="234" t="s">
        <v>6</v>
      </c>
    </row>
    <row r="58" spans="1:9" ht="14.65" thickBot="1" x14ac:dyDescent="0.5">
      <c r="A58" s="669" t="str">
        <f>HYPERLINK('All products and rates'!T59,'All products and rates'!A59)</f>
        <v>Whitaker Parking Lot</v>
      </c>
      <c r="B58" s="780"/>
      <c r="C58" s="673">
        <f>'All products and rates'!I59</f>
        <v>7</v>
      </c>
      <c r="D58" s="521" t="str">
        <f>'All products and rates'!F59</f>
        <v>N/A</v>
      </c>
      <c r="E58" s="522" t="str">
        <f>'All products and rates'!G59</f>
        <v>N/A</v>
      </c>
      <c r="F58" s="523" t="str">
        <f>'All products and rates'!H59</f>
        <v>N/A</v>
      </c>
      <c r="G58" s="524" t="str">
        <f>'All products and rates'!P59</f>
        <v>N/A</v>
      </c>
      <c r="H58" s="525" t="str">
        <f>'All products and rates'!Q59</f>
        <v>N/A</v>
      </c>
      <c r="I58" s="526" t="s">
        <v>6</v>
      </c>
    </row>
    <row r="59" spans="1:9" ht="14.65" thickTop="1" x14ac:dyDescent="0.45">
      <c r="A59" s="668" t="str">
        <f>HYPERLINK('All products and rates'!T60,'All products and rates'!A60)</f>
        <v>4th and Clay</v>
      </c>
      <c r="B59" s="781" t="str">
        <f>'All products and rates'!B60</f>
        <v>Off Campus</v>
      </c>
      <c r="C59" s="344" t="str">
        <f>'All products and rates'!I60</f>
        <v>N/A</v>
      </c>
      <c r="D59" s="221" t="str">
        <f>'All products and rates'!F60</f>
        <v>N/A</v>
      </c>
      <c r="E59" s="226" t="str">
        <f>'All products and rates'!G60</f>
        <v>N/A</v>
      </c>
      <c r="F59" s="230" t="str">
        <f>'All products and rates'!H60</f>
        <v>N/A</v>
      </c>
      <c r="G59" s="365" t="str">
        <f>'All products and rates'!P60</f>
        <v>N/A</v>
      </c>
      <c r="H59" s="233" t="str">
        <f>'All products and rates'!Q60</f>
        <v>N/A</v>
      </c>
      <c r="I59" s="672">
        <f>'All products and rates'!R60</f>
        <v>111.24</v>
      </c>
    </row>
    <row r="60" spans="1:9" x14ac:dyDescent="0.45">
      <c r="A60" s="282" t="str">
        <f>HYPERLINK('All products and rates'!T62,'All products and rates'!A62)</f>
        <v>Market Square Building</v>
      </c>
      <c r="B60" s="779"/>
      <c r="C60" s="107" t="str">
        <f>'All products and rates'!I62</f>
        <v>N/A</v>
      </c>
      <c r="D60" s="222" t="str">
        <f>'All products and rates'!F62</f>
        <v>N/A</v>
      </c>
      <c r="E60" s="226" t="str">
        <f>'All products and rates'!G62</f>
        <v>non-OHSU</v>
      </c>
      <c r="F60" s="227" t="s">
        <v>6</v>
      </c>
      <c r="G60" s="224" t="str">
        <f>'All products and rates'!P62</f>
        <v>N/A</v>
      </c>
      <c r="H60" s="237" t="str">
        <f>'All products and rates'!Q62</f>
        <v>N/A</v>
      </c>
      <c r="I60" s="234">
        <f>'All products and rates'!R62</f>
        <v>111.24</v>
      </c>
    </row>
    <row r="61" spans="1:9" ht="14.65" thickBot="1" x14ac:dyDescent="0.5">
      <c r="A61" s="285" t="str">
        <f>HYPERLINK('All products and rates'!T63,'All products and rates'!A63)</f>
        <v>Marquam Plaza</v>
      </c>
      <c r="B61" s="782"/>
      <c r="C61" s="510">
        <f>'All products and rates'!I63</f>
        <v>3</v>
      </c>
      <c r="D61" s="670">
        <f>'All products and rates'!F63</f>
        <v>9.5</v>
      </c>
      <c r="E61" s="231">
        <f>'All products and rates'!G63</f>
        <v>2</v>
      </c>
      <c r="F61" s="671">
        <f>'All products and rates'!H63</f>
        <v>9</v>
      </c>
      <c r="G61" s="223" t="str">
        <f>'All products and rates'!P63</f>
        <v>N/A</v>
      </c>
      <c r="H61" s="236" t="str">
        <f>'All products and rates'!Q63</f>
        <v>N/A</v>
      </c>
      <c r="I61" s="235">
        <f>'All products and rates'!R63</f>
        <v>106.09</v>
      </c>
    </row>
    <row r="62" spans="1:9" ht="16.149999999999999" thickTop="1" x14ac:dyDescent="0.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45">
      <c r="A63" s="285" t="str">
        <f>HYPERLINK('All products and rates'!T66,'All products and rates'!A66)</f>
        <v>Motorcycle Parking</v>
      </c>
      <c r="B63" s="770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45">
      <c r="A64" s="282" t="str">
        <f>HYPERLINK('All products and rates'!T67,'All products and rates'!A67)</f>
        <v>Special Reserved (ADA, maternity)</v>
      </c>
      <c r="B64" s="771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sort="0" autoFilter="0"/>
  <mergeCells count="10">
    <mergeCell ref="B63:B64"/>
    <mergeCell ref="B32:B47"/>
    <mergeCell ref="B48:B58"/>
    <mergeCell ref="B59:B61"/>
    <mergeCell ref="A1:I1"/>
    <mergeCell ref="C26:C27"/>
    <mergeCell ref="G26:H26"/>
    <mergeCell ref="E26:F26"/>
    <mergeCell ref="E27:F27"/>
    <mergeCell ref="G27:H27"/>
  </mergeCells>
  <conditionalFormatting sqref="C30:I61">
    <cfRule type="containsText" dxfId="28" priority="1" operator="containsText" text="N/A">
      <formula>NOT(ISERROR(SEARCH("N/A",C30)))</formula>
    </cfRule>
  </conditionalFormatting>
  <hyperlinks>
    <hyperlink ref="B15" r:id="rId1" xr:uid="{00000000-0004-0000-0500-000000000000}"/>
    <hyperlink ref="B16" r:id="rId2" xr:uid="{00000000-0004-0000-0500-000001000000}"/>
    <hyperlink ref="B18" r:id="rId3" xr:uid="{00000000-0004-0000-0500-000002000000}"/>
    <hyperlink ref="B20" r:id="rId4" xr:uid="{00000000-0004-0000-0500-000003000000}"/>
    <hyperlink ref="B19" r:id="rId5" xr:uid="{00000000-0004-0000-0500-000004000000}"/>
    <hyperlink ref="B21" r:id="rId6" xr:uid="{00000000-0004-0000-0500-000005000000}"/>
    <hyperlink ref="B17" r:id="rId7" xr:uid="{00000000-0004-0000-0500-000006000000}"/>
  </hyperlinks>
  <pageMargins left="0.25" right="0.25" top="0.44791666666666669" bottom="0.75" header="0.3" footer="0.3"/>
  <pageSetup scale="53" orientation="landscape" horizontalDpi="300" verticalDpi="300"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I64"/>
  <sheetViews>
    <sheetView showGridLines="0" showRowColHeaders="0" showRuler="0" zoomScaleNormal="100" workbookViewId="0">
      <selection activeCell="A27" sqref="A27:A28"/>
    </sheetView>
  </sheetViews>
  <sheetFormatPr defaultRowHeight="14.25" x14ac:dyDescent="0.45"/>
  <cols>
    <col min="1" max="1" width="32.86328125" customWidth="1"/>
    <col min="2" max="2" width="20.86328125" customWidth="1"/>
    <col min="3" max="3" width="16.1328125" customWidth="1"/>
    <col min="4" max="4" width="21.265625" customWidth="1"/>
    <col min="5" max="5" width="10.265625" customWidth="1"/>
    <col min="6" max="6" width="13.3984375" customWidth="1"/>
    <col min="7" max="7" width="14.1328125" customWidth="1"/>
    <col min="8" max="8" width="12.3984375" customWidth="1"/>
    <col min="9" max="9" width="17.265625" customWidth="1"/>
  </cols>
  <sheetData>
    <row r="1" spans="1:9" ht="29.25" customHeight="1" x14ac:dyDescent="1">
      <c r="A1" s="793" t="s">
        <v>153</v>
      </c>
      <c r="B1" s="793"/>
      <c r="C1" s="793"/>
      <c r="D1" s="793"/>
      <c r="E1" s="793"/>
      <c r="F1" s="793"/>
      <c r="G1" s="793"/>
      <c r="H1" s="793"/>
      <c r="I1" s="793"/>
    </row>
    <row r="2" spans="1:9" ht="21.75" customHeight="1" x14ac:dyDescent="0.45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rates'!J27</f>
        <v>$47,151 - $64,999</v>
      </c>
      <c r="G2" s="90"/>
      <c r="H2" s="90"/>
      <c r="I2" s="90"/>
    </row>
    <row r="3" spans="1:9" x14ac:dyDescent="0.45">
      <c r="A3" t="str">
        <f>'All products and rates'!A3</f>
        <v>People in this commuter group generally qualify for the below services.</v>
      </c>
      <c r="G3" s="91"/>
      <c r="H3" s="91"/>
    </row>
    <row r="4" spans="1:9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9" ht="27" customHeight="1" x14ac:dyDescent="0.75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9" x14ac:dyDescent="0.4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9" x14ac:dyDescent="0.4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9" x14ac:dyDescent="0.4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9" x14ac:dyDescent="0.4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9" x14ac:dyDescent="0.4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9" x14ac:dyDescent="0.4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9" x14ac:dyDescent="0.4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9" x14ac:dyDescent="0.4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9" ht="26.25" customHeight="1" x14ac:dyDescent="0.75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9" x14ac:dyDescent="0.45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622" t="s">
        <v>268</v>
      </c>
      <c r="H15" s="157"/>
      <c r="I15" s="304"/>
    </row>
    <row r="16" spans="1:9" x14ac:dyDescent="0.45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623" t="s">
        <v>87</v>
      </c>
      <c r="H16" s="315"/>
      <c r="I16" s="160"/>
    </row>
    <row r="17" spans="1:9" x14ac:dyDescent="0.45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23" t="s">
        <v>258</v>
      </c>
      <c r="H17" s="161"/>
      <c r="I17" s="161"/>
    </row>
    <row r="18" spans="1:9" x14ac:dyDescent="0.45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21" t="s">
        <v>84</v>
      </c>
      <c r="H18" s="162"/>
      <c r="I18" s="162"/>
    </row>
    <row r="19" spans="1:9" x14ac:dyDescent="0.45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23" t="s">
        <v>273</v>
      </c>
      <c r="H19" s="161"/>
      <c r="I19" s="161"/>
    </row>
    <row r="20" spans="1:9" x14ac:dyDescent="0.45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21" t="s">
        <v>273</v>
      </c>
      <c r="H20" s="162"/>
      <c r="I20" s="162"/>
    </row>
    <row r="21" spans="1:9" x14ac:dyDescent="0.45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29" t="s">
        <v>86</v>
      </c>
      <c r="H21" s="163"/>
      <c r="I21" s="163"/>
    </row>
    <row r="22" spans="1:9" ht="27" customHeight="1" x14ac:dyDescent="0.75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9" x14ac:dyDescent="0.45">
      <c r="A23" s="617" t="str">
        <f>HYPERLINK('All products and rates'!T24,'All products and rates'!A23)</f>
        <v>OHSU Carpool app</v>
      </c>
      <c r="B23" s="654" t="str">
        <f>HYPERLINK('All products and rates'!T24,'All products and rates'!B23)</f>
        <v>ohsu.edu/carpool</v>
      </c>
      <c r="C23" s="618" t="str">
        <f>'All products and rates'!D23</f>
        <v>$3/per weekday to drive + pickup rider</v>
      </c>
      <c r="D23" s="618"/>
      <c r="E23" s="618" t="str">
        <f>'All products and rates'!G23</f>
        <v>See website</v>
      </c>
      <c r="F23" s="618"/>
      <c r="G23" s="618" t="str">
        <f>'All products and rates'!I23</f>
        <v>Additional incentives may apply.</v>
      </c>
      <c r="H23" s="618"/>
      <c r="I23" s="618"/>
    </row>
    <row r="24" spans="1:9" x14ac:dyDescent="0.45">
      <c r="A24" s="402" t="str">
        <f>HYPERLINK('All products and rates'!T24,'All products and rates'!A24)</f>
        <v>Guaranteed Ride Home</v>
      </c>
      <c r="B24" s="655" t="str">
        <f>HYPERLINK('All products and rates'!T24,'All products and rates'!B24)</f>
        <v>MyCommute</v>
      </c>
      <c r="C24" s="614" t="str">
        <f>'All products and rates'!D24</f>
        <v>Credit for Lyft ride</v>
      </c>
      <c r="D24" s="25"/>
      <c r="E24" s="614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9" x14ac:dyDescent="0.45">
      <c r="A25" s="403" t="str">
        <f>HYPERLINK('All products and rates'!T25,'All products and rates'!A25)</f>
        <v>Lyft Off</v>
      </c>
      <c r="B25" s="658" t="str">
        <f>HYPERLINK('All products and rates'!T25,'All products and rates'!B25)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</row>
    <row r="26" spans="1:9" ht="19.5" customHeight="1" x14ac:dyDescent="0.75">
      <c r="A26" s="624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</row>
    <row r="27" spans="1:9" ht="14.65" thickBot="1" x14ac:dyDescent="0.5">
      <c r="A27" s="732" t="s">
        <v>356</v>
      </c>
      <c r="B27" s="731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</row>
    <row r="28" spans="1:9" ht="14.65" thickTop="1" x14ac:dyDescent="0.45">
      <c r="A28" s="739" t="s">
        <v>357</v>
      </c>
      <c r="B28" s="735">
        <v>3213.6</v>
      </c>
      <c r="C28" s="101" t="s">
        <v>154</v>
      </c>
      <c r="D28" s="99"/>
      <c r="E28" s="81"/>
      <c r="F28" s="81"/>
      <c r="G28" s="82"/>
      <c r="H28" s="83"/>
      <c r="I28" s="80"/>
    </row>
    <row r="29" spans="1:9" ht="16.149999999999999" thickBot="1" x14ac:dyDescent="0.55000000000000004">
      <c r="A29" s="73" t="str">
        <f>'All products and rates'!A28</f>
        <v>Facility</v>
      </c>
      <c r="B29" s="74" t="str">
        <f>'All products and rates'!B28</f>
        <v>Campus</v>
      </c>
      <c r="C29" s="102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</row>
    <row r="30" spans="1:9" ht="15" thickTop="1" thickBot="1" x14ac:dyDescent="0.5">
      <c r="A30" s="403" t="str">
        <f>HYPERLINK('All products and rates'!T29,'All products and rates'!A29)</f>
        <v>Neveh Shalom</v>
      </c>
      <c r="B30" s="626" t="s">
        <v>111</v>
      </c>
      <c r="C30" s="352" t="str">
        <f>'All products and rates'!I29</f>
        <v>Free</v>
      </c>
      <c r="D30" s="72" t="str">
        <f>'All products and rates'!F29</f>
        <v>Free</v>
      </c>
      <c r="E30" s="353" t="str">
        <f>'All products and rates'!G29</f>
        <v>N/A</v>
      </c>
      <c r="F30" s="354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9" ht="14.65" thickTop="1" x14ac:dyDescent="0.45">
      <c r="A31" s="402" t="str">
        <f>HYPERLINK('All products and rates'!T30,'All products and rates'!A30)</f>
        <v>After 1pm</v>
      </c>
      <c r="B31" s="625" t="s">
        <v>303</v>
      </c>
      <c r="C31" s="103">
        <f>'All products and rates'!I30</f>
        <v>3</v>
      </c>
      <c r="D31" s="71" t="str">
        <f>'All products and rates'!F30</f>
        <v>N/A</v>
      </c>
      <c r="E31" s="226" t="str">
        <f>'All products and rates'!G30</f>
        <v>N/A</v>
      </c>
      <c r="F31" s="225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9" x14ac:dyDescent="0.45">
      <c r="A32" s="282" t="str">
        <f>HYPERLINK('All products and rates'!T31,'All products and rates'!A31)</f>
        <v>Garage A</v>
      </c>
      <c r="B32" s="785" t="s">
        <v>10</v>
      </c>
      <c r="C32" s="104" t="str">
        <f>'All products and rates'!J31</f>
        <v>$9 </v>
      </c>
      <c r="D32" s="72" t="str">
        <f>'All products and rates'!F31</f>
        <v>N/A</v>
      </c>
      <c r="E32" s="226" t="str">
        <f>'All products and rates'!G31</f>
        <v>N/A</v>
      </c>
      <c r="F32" s="227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9" x14ac:dyDescent="0.45">
      <c r="A33" s="571" t="str">
        <f>HYPERLINK('All products and rates'!T32,'All products and rates'!A32)</f>
        <v>Garage B</v>
      </c>
      <c r="B33" s="786"/>
      <c r="C33" s="104" t="str">
        <f>'All products and rates'!J32</f>
        <v>N/A</v>
      </c>
      <c r="D33" s="71" t="str">
        <f>'All products and rates'!F32</f>
        <v>N/A</v>
      </c>
      <c r="E33" s="228" t="str">
        <f>'All products and rates'!G32</f>
        <v>N/A</v>
      </c>
      <c r="F33" s="227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9" x14ac:dyDescent="0.45">
      <c r="A34" s="282" t="str">
        <f>HYPERLINK('All products and rates'!T33,'All products and rates'!A33)</f>
        <v>Garage C</v>
      </c>
      <c r="B34" s="786"/>
      <c r="C34" s="104" t="str">
        <f>'All products and rates'!J33</f>
        <v>$9 </v>
      </c>
      <c r="D34" s="72" t="str">
        <f>'All products and rates'!F33</f>
        <v>N/A</v>
      </c>
      <c r="E34" s="229">
        <f>'All products and rates'!G33</f>
        <v>3</v>
      </c>
      <c r="F34" s="230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9" x14ac:dyDescent="0.45">
      <c r="A35" s="404" t="str">
        <f>HYPERLINK('All products and rates'!T34,'All products and rates'!A34)</f>
        <v>Garage D</v>
      </c>
      <c r="B35" s="786"/>
      <c r="C35" s="110" t="str">
        <f>'All products and rates'!J34</f>
        <v>$8 </v>
      </c>
      <c r="D35" s="71">
        <f>'All products and rates'!F34</f>
        <v>15</v>
      </c>
      <c r="E35" s="228" t="str">
        <f>'All products and rates'!G34</f>
        <v>N/A</v>
      </c>
      <c r="F35" s="227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9" x14ac:dyDescent="0.45">
      <c r="A36" s="282" t="str">
        <f>HYPERLINK('All products and rates'!T35,'All products and rates'!A35)</f>
        <v>Garage E</v>
      </c>
      <c r="B36" s="786"/>
      <c r="C36" s="104">
        <f>'All products and rates'!J35</f>
        <v>9</v>
      </c>
      <c r="D36" s="72" t="str">
        <f>'All products and rates'!F35</f>
        <v>N/A</v>
      </c>
      <c r="E36" s="226" t="str">
        <f>'All products and rates'!G35</f>
        <v>N/A</v>
      </c>
      <c r="F36" s="227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9" x14ac:dyDescent="0.45">
      <c r="A37" s="404" t="str">
        <f>HYPERLINK('All products and rates'!T36,'All products and rates'!A36)</f>
        <v>Garage F</v>
      </c>
      <c r="B37" s="786"/>
      <c r="C37" s="110" t="str">
        <f>'All products and rates'!J36</f>
        <v>$8 </v>
      </c>
      <c r="D37" s="71">
        <f>'All products and rates'!F36</f>
        <v>15</v>
      </c>
      <c r="E37" s="231">
        <f>'All products and rates'!G36</f>
        <v>3</v>
      </c>
      <c r="F37" s="227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9" x14ac:dyDescent="0.45">
      <c r="A38" s="571" t="str">
        <f>HYPERLINK('All products and rates'!T37,'All products and rates'!A37)</f>
        <v>Garage G</v>
      </c>
      <c r="B38" s="786"/>
      <c r="C38" s="104" t="str">
        <f>'All products and rates'!J37</f>
        <v>N/A</v>
      </c>
      <c r="D38" s="72" t="str">
        <f>'All products and rates'!F37</f>
        <v>N/A</v>
      </c>
      <c r="E38" s="226" t="str">
        <f>'All products and rates'!G37</f>
        <v>N/A</v>
      </c>
      <c r="F38" s="230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9" x14ac:dyDescent="0.45">
      <c r="A39" s="404" t="str">
        <f>HYPERLINK('All products and rates'!T38,'All products and rates'!A38)</f>
        <v>Garage K</v>
      </c>
      <c r="B39" s="786"/>
      <c r="C39" s="110" t="str">
        <f>'All products and rates'!J38</f>
        <v>$9 </v>
      </c>
      <c r="D39" s="71">
        <f>'All products and rates'!F38</f>
        <v>15</v>
      </c>
      <c r="E39" s="228" t="str">
        <f>'All products and rates'!G38</f>
        <v>N/A</v>
      </c>
      <c r="F39" s="227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9" x14ac:dyDescent="0.45">
      <c r="A40" s="282" t="str">
        <f>HYPERLINK('All products and rates'!T39,'All products and rates'!A39)</f>
        <v>Lot 10</v>
      </c>
      <c r="B40" s="786"/>
      <c r="C40" s="104" t="str">
        <f>'All products and rates'!J39</f>
        <v>$9 </v>
      </c>
      <c r="D40" s="72">
        <f>'All products and rates'!F39</f>
        <v>15</v>
      </c>
      <c r="E40" s="226" t="str">
        <f>'All products and rates'!G39</f>
        <v>N/A</v>
      </c>
      <c r="F40" s="230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9" x14ac:dyDescent="0.45">
      <c r="A41" s="404" t="str">
        <f>HYPERLINK('All products and rates'!T40,'All products and rates'!A40)</f>
        <v>Lot 20</v>
      </c>
      <c r="B41" s="786"/>
      <c r="C41" s="110" t="str">
        <f>'All products and rates'!J40</f>
        <v>$8 </v>
      </c>
      <c r="D41" s="71" t="str">
        <f>'All products and rates'!F40</f>
        <v>N/A</v>
      </c>
      <c r="E41" s="228" t="str">
        <f>'All products and rates'!G40</f>
        <v>N/A</v>
      </c>
      <c r="F41" s="227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9" x14ac:dyDescent="0.45">
      <c r="A42" s="282" t="str">
        <f>HYPERLINK('All products and rates'!T41,'All products and rates'!A41)</f>
        <v>Lot 30</v>
      </c>
      <c r="B42" s="786"/>
      <c r="C42" s="104">
        <f>'All products and rates'!J41</f>
        <v>8</v>
      </c>
      <c r="D42" s="72" t="str">
        <f>'All products and rates'!F41</f>
        <v>N/A</v>
      </c>
      <c r="E42" s="226" t="str">
        <f>'All products and rates'!G41</f>
        <v>N/A</v>
      </c>
      <c r="F42" s="230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</row>
    <row r="43" spans="1:9" x14ac:dyDescent="0.45">
      <c r="A43" s="404" t="str">
        <f>HYPERLINK('All products and rates'!T42,'All products and rates'!A42)</f>
        <v>Lot 40</v>
      </c>
      <c r="B43" s="786"/>
      <c r="C43" s="110" t="str">
        <f>'All products and rates'!J42</f>
        <v>$6 </v>
      </c>
      <c r="D43" s="71">
        <f>'All products and rates'!F42</f>
        <v>15</v>
      </c>
      <c r="E43" s="231">
        <f>'All products and rates'!G42</f>
        <v>3</v>
      </c>
      <c r="F43" s="232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</row>
    <row r="44" spans="1:9" x14ac:dyDescent="0.45">
      <c r="A44" s="282" t="str">
        <f>HYPERLINK('All products and rates'!T43,'All products and rates'!A43)</f>
        <v>Lot 50</v>
      </c>
      <c r="B44" s="786"/>
      <c r="C44" s="104" t="str">
        <f>'All products and rates'!J43</f>
        <v>$6 </v>
      </c>
      <c r="D44" s="72" t="str">
        <f>'All products and rates'!F43</f>
        <v>N/A</v>
      </c>
      <c r="E44" s="226" t="str">
        <f>'All products and rates'!G43</f>
        <v>N/A</v>
      </c>
      <c r="F44" s="230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9" x14ac:dyDescent="0.45">
      <c r="A45" s="404" t="str">
        <f>HYPERLINK('All products and rates'!T44,'All products and rates'!A44)</f>
        <v>Lot 60</v>
      </c>
      <c r="B45" s="786"/>
      <c r="C45" s="110" t="str">
        <f>'All products and rates'!J44</f>
        <v>$6 </v>
      </c>
      <c r="D45" s="71" t="str">
        <f>'All products and rates'!F44</f>
        <v>N/A</v>
      </c>
      <c r="E45" s="228" t="str">
        <f>'All products and rates'!G44</f>
        <v>N/A</v>
      </c>
      <c r="F45" s="227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9" x14ac:dyDescent="0.45">
      <c r="A46" s="282" t="str">
        <f>HYPERLINK('All products and rates'!T45,'All products and rates'!A45)</f>
        <v>Lot 70</v>
      </c>
      <c r="B46" s="786"/>
      <c r="C46" s="104" t="str">
        <f>'All products and rates'!J45</f>
        <v>$6 </v>
      </c>
      <c r="D46" s="72" t="str">
        <f>'All products and rates'!F45</f>
        <v>N/A</v>
      </c>
      <c r="E46" s="226" t="str">
        <f>'All products and rates'!G45</f>
        <v>N/A</v>
      </c>
      <c r="F46" s="230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9" ht="14.65" thickBot="1" x14ac:dyDescent="0.5">
      <c r="A47" s="463" t="str">
        <f>HYPERLINK('All products and rates'!T46,'All products and rates'!A46)</f>
        <v>Lot 90</v>
      </c>
      <c r="B47" s="787"/>
      <c r="C47" s="500">
        <f>'All products and rates'!J46</f>
        <v>4</v>
      </c>
      <c r="D47" s="465">
        <f>'All products and rates'!F46</f>
        <v>15</v>
      </c>
      <c r="E47" s="501" t="str">
        <f>'All products and rates'!G46</f>
        <v>N/A</v>
      </c>
      <c r="F47" s="502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9" ht="14.65" thickTop="1" x14ac:dyDescent="0.45">
      <c r="A48" s="486" t="str">
        <f>HYPERLINK('All products and rates'!T47,'All products and rates'!A47)</f>
        <v>3030 Moody Lot</v>
      </c>
      <c r="B48" s="788" t="s">
        <v>33</v>
      </c>
      <c r="C48" s="503">
        <f>'All products and rates'!J47</f>
        <v>7</v>
      </c>
      <c r="D48" s="488">
        <f>'All products and rates'!F47</f>
        <v>12</v>
      </c>
      <c r="E48" s="504">
        <f>'All products and rates'!G47</f>
        <v>3</v>
      </c>
      <c r="F48" s="505">
        <f>'All products and rates'!H47</f>
        <v>15</v>
      </c>
      <c r="G48" s="488" t="str">
        <f>'All products and rates'!P47</f>
        <v>N/A</v>
      </c>
      <c r="H48" s="490" t="str">
        <f>'All products and rates'!Q47</f>
        <v>N/A</v>
      </c>
      <c r="I48" s="491" t="s">
        <v>6</v>
      </c>
    </row>
    <row r="49" spans="1:9" x14ac:dyDescent="0.45">
      <c r="A49" s="285" t="str">
        <f>HYPERLINK('All products and rates'!T48,'All products and rates'!A48)</f>
        <v>3420 Macadam</v>
      </c>
      <c r="B49" s="789"/>
      <c r="C49" s="110">
        <f>'All products and rates'!J48</f>
        <v>7</v>
      </c>
      <c r="D49" s="221" t="str">
        <f>'All products and rates'!F48</f>
        <v>N/A</v>
      </c>
      <c r="E49" s="229" t="str">
        <f>'All products and rates'!G48</f>
        <v>N/A</v>
      </c>
      <c r="F49" s="233" t="str">
        <f>'All products and rates'!H48</f>
        <v>N/A</v>
      </c>
      <c r="G49" s="223" t="str">
        <f>'All products and rates'!P48</f>
        <v>N/A</v>
      </c>
      <c r="H49" s="236" t="str">
        <f>'All products and rates'!Q48</f>
        <v>N/A</v>
      </c>
      <c r="I49" s="234" t="s">
        <v>6</v>
      </c>
    </row>
    <row r="50" spans="1:9" hidden="1" x14ac:dyDescent="0.45">
      <c r="A50" s="285" t="str">
        <f>HYPERLINK('All products and rates'!T49,'All products and rates'!A49)</f>
        <v>Bancroft Lot</v>
      </c>
      <c r="B50" s="789"/>
      <c r="C50" s="104">
        <f>'All products and rates'!J49</f>
        <v>6</v>
      </c>
      <c r="D50" s="72" t="str">
        <f>'All products and rates'!F49</f>
        <v>N/A</v>
      </c>
      <c r="E50" s="229" t="str">
        <f>'All products and rates'!G49</f>
        <v>N/A</v>
      </c>
      <c r="F50" s="233" t="str">
        <f>'All products and rates'!H49</f>
        <v>N/A</v>
      </c>
      <c r="G50" s="238" t="str">
        <f>'All products and rates'!P49</f>
        <v>N/A</v>
      </c>
      <c r="H50" s="241" t="str">
        <f>'All products and rates'!Q49</f>
        <v>N/A</v>
      </c>
      <c r="I50" s="242" t="s">
        <v>6</v>
      </c>
    </row>
    <row r="51" spans="1:9" x14ac:dyDescent="0.45">
      <c r="A51" s="282" t="str">
        <f>HYPERLINK('All products and rates'!T52,'All products and rates'!A52)</f>
        <v>Center for Health and Healing</v>
      </c>
      <c r="B51" s="789"/>
      <c r="C51" s="104" t="str">
        <f>'All products and rates'!J52</f>
        <v>N/A</v>
      </c>
      <c r="D51" s="72" t="str">
        <f>'All products and rates'!F52</f>
        <v>N/A</v>
      </c>
      <c r="E51" s="229">
        <f>'All products and rates'!G52</f>
        <v>4</v>
      </c>
      <c r="F51" s="233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45">
      <c r="A52" s="285" t="str">
        <f>HYPERLINK('All products and rates'!T53,'All products and rates'!A53)</f>
        <v>Knight Cancer Research Building</v>
      </c>
      <c r="B52" s="789"/>
      <c r="C52" s="110">
        <f>'All products and rates'!J53</f>
        <v>7</v>
      </c>
      <c r="D52" s="71" t="str">
        <f>'All products and rates'!F53</f>
        <v>N/A</v>
      </c>
      <c r="E52" s="231">
        <f>'All products and rates'!G53</f>
        <v>3</v>
      </c>
      <c r="F52" s="232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45">
      <c r="A53" s="282" t="str">
        <f>HYPERLINK('All products and rates'!T54,'All products and rates'!A54)</f>
        <v>Macadam Warehouse</v>
      </c>
      <c r="B53" s="789"/>
      <c r="C53" s="104">
        <f>'All products and rates'!J54</f>
        <v>7</v>
      </c>
      <c r="D53" s="72" t="str">
        <f>'All products and rates'!F54</f>
        <v>N/A</v>
      </c>
      <c r="E53" s="229">
        <f>'All products and rates'!G54</f>
        <v>3</v>
      </c>
      <c r="F53" s="233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45">
      <c r="A54" s="285" t="str">
        <f>HYPERLINK('All products and rates'!T55,'All products and rates'!A55)</f>
        <v>RiverPlace</v>
      </c>
      <c r="B54" s="789"/>
      <c r="C54" s="593" t="str">
        <f>'All products and rates'!I55</f>
        <v>N/A</v>
      </c>
      <c r="D54" s="71" t="str">
        <f>'All products and rates'!F55</f>
        <v>N/A</v>
      </c>
      <c r="E54" s="228" t="str">
        <f>'All products and rates'!G55</f>
        <v>N/A</v>
      </c>
      <c r="F54" s="246" t="s">
        <v>321</v>
      </c>
      <c r="G54" s="224" t="str">
        <f>'All products and rates'!P55</f>
        <v>N/A</v>
      </c>
      <c r="H54" s="237" t="str">
        <f>'All products and rates'!Q55</f>
        <v>N/A</v>
      </c>
      <c r="I54" s="258">
        <f>'All products and rates'!R55</f>
        <v>55.7</v>
      </c>
    </row>
    <row r="55" spans="1:9" x14ac:dyDescent="0.45">
      <c r="A55" s="285" t="str">
        <f>HYPERLINK('All products and rates'!T56,'All products and rates'!A56)</f>
        <v>Robertson Life Sciences Building</v>
      </c>
      <c r="B55" s="789"/>
      <c r="C55" s="110">
        <f>'All products and rates'!J56</f>
        <v>7</v>
      </c>
      <c r="D55" s="72" t="str">
        <f>'All products and rates'!F56</f>
        <v>N/A</v>
      </c>
      <c r="E55" s="231">
        <f>'All products and rates'!G56</f>
        <v>3</v>
      </c>
      <c r="F55" s="232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45">
      <c r="A56" s="282" t="str">
        <f>HYPERLINK('All products and rates'!T57,'All products and rates'!A57)</f>
        <v>Rood Family Pavilion</v>
      </c>
      <c r="B56" s="789"/>
      <c r="C56" s="104">
        <f>'All products and rates'!J57</f>
        <v>7</v>
      </c>
      <c r="D56" s="71" t="str">
        <f>'All products and rates'!F57</f>
        <v>N/A</v>
      </c>
      <c r="E56" s="229">
        <f>'All products and rates'!G57</f>
        <v>3</v>
      </c>
      <c r="F56" s="233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45">
      <c r="A57" s="285" t="str">
        <f>HYPERLINK('All products and rates'!T58,'All products and rates'!A58)</f>
        <v>Schnitzer Parking Lot</v>
      </c>
      <c r="B57" s="789"/>
      <c r="C57" s="110">
        <f>'All products and rates'!J58</f>
        <v>6</v>
      </c>
      <c r="D57" s="71">
        <f>'All products and rates'!F58</f>
        <v>12</v>
      </c>
      <c r="E57" s="231">
        <f>'All products and rates'!G58</f>
        <v>3</v>
      </c>
      <c r="F57" s="227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4.65" thickBot="1" x14ac:dyDescent="0.5">
      <c r="A58" s="678" t="str">
        <f>HYPERLINK('All products and rates'!T59,'All products and rates'!A59)</f>
        <v>Whitaker Parking Lot</v>
      </c>
      <c r="B58" s="790"/>
      <c r="C58" s="679">
        <f>'All products and rates'!J59</f>
        <v>8</v>
      </c>
      <c r="D58" s="492" t="str">
        <f>'All products and rates'!F59</f>
        <v>N/A</v>
      </c>
      <c r="E58" s="506" t="str">
        <f>'All products and rates'!G59</f>
        <v>N/A</v>
      </c>
      <c r="F58" s="507" t="str">
        <f>'All products and rates'!H59</f>
        <v>N/A</v>
      </c>
      <c r="G58" s="495" t="str">
        <f>'All products and rates'!P59</f>
        <v>N/A</v>
      </c>
      <c r="H58" s="496" t="str">
        <f>'All products and rates'!Q59</f>
        <v>N/A</v>
      </c>
      <c r="I58" s="497" t="s">
        <v>6</v>
      </c>
    </row>
    <row r="59" spans="1:9" ht="14.65" thickTop="1" x14ac:dyDescent="0.45">
      <c r="A59" s="668" t="str">
        <f>HYPERLINK('All products and rates'!T60,'All products and rates'!A60)</f>
        <v>4th and Clay</v>
      </c>
      <c r="B59" s="791" t="s">
        <v>112</v>
      </c>
      <c r="C59" s="352" t="str">
        <f>'All products and rates'!J60</f>
        <v>N/A</v>
      </c>
      <c r="D59" s="72" t="str">
        <f>'All products and rates'!F60</f>
        <v>N/A</v>
      </c>
      <c r="E59" s="226" t="str">
        <f>'All products and rates'!G60</f>
        <v>N/A</v>
      </c>
      <c r="F59" s="230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45">
      <c r="A60" s="282" t="str">
        <f>HYPERLINK('All products and rates'!T62,'All products and rates'!A62)</f>
        <v>Market Square Building</v>
      </c>
      <c r="B60" s="786"/>
      <c r="C60" s="104" t="str">
        <f>'All products and rates'!J62</f>
        <v>N/A</v>
      </c>
      <c r="D60" s="71" t="str">
        <f>'All products and rates'!F62</f>
        <v>N/A</v>
      </c>
      <c r="E60" s="226" t="str">
        <f>'All products and rates'!G62</f>
        <v>non-OHSU</v>
      </c>
      <c r="F60" s="227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4.65" thickBot="1" x14ac:dyDescent="0.5">
      <c r="A61" s="285" t="str">
        <f>HYPERLINK('All products and rates'!T63,'All products and rates'!A63)</f>
        <v>Marquam Plaza</v>
      </c>
      <c r="B61" s="792"/>
      <c r="C61" s="674">
        <f>'All products and rates'!J63</f>
        <v>4</v>
      </c>
      <c r="D61" s="675">
        <f>'All products and rates'!F63</f>
        <v>9.5</v>
      </c>
      <c r="E61" s="231">
        <f>'All products and rates'!G63</f>
        <v>2</v>
      </c>
      <c r="F61" s="671">
        <f>'All products and rates'!H63</f>
        <v>9</v>
      </c>
      <c r="G61" s="238" t="str">
        <f>'All products and rates'!P63</f>
        <v>N/A</v>
      </c>
      <c r="H61" s="241" t="str">
        <f>'All products and rates'!Q63</f>
        <v>N/A</v>
      </c>
      <c r="I61" s="676">
        <f>'All products and rates'!R63</f>
        <v>106.09</v>
      </c>
    </row>
    <row r="62" spans="1:9" ht="16.149999999999999" thickTop="1" x14ac:dyDescent="0.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45">
      <c r="A63" s="285" t="str">
        <f>HYPERLINK('All products and rates'!T66,'All products and rates'!A66)</f>
        <v>Motorcycle Parking</v>
      </c>
      <c r="B63" s="770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45">
      <c r="A64" s="282" t="str">
        <f>HYPERLINK('All products and rates'!T67,'All products and rates'!A67)</f>
        <v>Special Reserved (ADA, maternity)</v>
      </c>
      <c r="B64" s="771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7" priority="2" operator="containsText" text="N/A">
      <formula>NOT(ISERROR(SEARCH("N/A",C30)))</formula>
    </cfRule>
  </conditionalFormatting>
  <hyperlinks>
    <hyperlink ref="A17" r:id="rId1" xr:uid="{00000000-0004-0000-0600-000000000000}"/>
    <hyperlink ref="A18" r:id="rId2" xr:uid="{00000000-0004-0000-0600-000001000000}"/>
    <hyperlink ref="A16" r:id="rId3" display="C-Tran Express" xr:uid="{00000000-0004-0000-0600-000002000000}"/>
    <hyperlink ref="A19" r:id="rId4" display="TriMet Universal" xr:uid="{00000000-0004-0000-0600-000003000000}"/>
    <hyperlink ref="A20" r:id="rId5" display="TriMet: Medical Assistant" xr:uid="{00000000-0004-0000-0600-000004000000}"/>
    <hyperlink ref="A21" r:id="rId6" display="TriMet: ONA new hire" xr:uid="{00000000-0004-0000-0600-000005000000}"/>
    <hyperlink ref="A15" r:id="rId7" display="MyCommute incentive" xr:uid="{00000000-0004-0000-0600-000006000000}"/>
    <hyperlink ref="B15" r:id="rId8" xr:uid="{00000000-0004-0000-0600-000007000000}"/>
    <hyperlink ref="B16" r:id="rId9" xr:uid="{00000000-0004-0000-0600-000008000000}"/>
    <hyperlink ref="B18" r:id="rId10" xr:uid="{00000000-0004-0000-0600-000009000000}"/>
    <hyperlink ref="B20" r:id="rId11" xr:uid="{00000000-0004-0000-0600-00000A000000}"/>
    <hyperlink ref="B19" r:id="rId12" xr:uid="{00000000-0004-0000-0600-00000B000000}"/>
    <hyperlink ref="B21" r:id="rId13" xr:uid="{00000000-0004-0000-0600-00000C000000}"/>
    <hyperlink ref="B17" r:id="rId14" xr:uid="{00000000-0004-0000-0600-00000D000000}"/>
  </hyperlinks>
  <pageMargins left="0.25" right="0.25" top="0.44791666666666669" bottom="0.75" header="0.3" footer="0.3"/>
  <pageSetup scale="53" orientation="landscape" horizontalDpi="300" verticalDpi="300" r:id="rId1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L64"/>
  <sheetViews>
    <sheetView showGridLines="0" showRowColHeaders="0" zoomScaleNormal="100" zoomScalePageLayoutView="40" workbookViewId="0">
      <selection activeCell="A28" sqref="A28:B28"/>
    </sheetView>
  </sheetViews>
  <sheetFormatPr defaultRowHeight="14.25" x14ac:dyDescent="0.45"/>
  <cols>
    <col min="1" max="1" width="32.86328125" customWidth="1"/>
    <col min="2" max="2" width="23" customWidth="1"/>
    <col min="3" max="3" width="16.1328125" customWidth="1"/>
    <col min="4" max="4" width="21.59765625" customWidth="1"/>
    <col min="5" max="5" width="10.265625" customWidth="1"/>
    <col min="6" max="6" width="13.3984375" customWidth="1"/>
    <col min="7" max="7" width="14.1328125" customWidth="1"/>
    <col min="8" max="8" width="12.3984375" customWidth="1"/>
    <col min="9" max="9" width="17.265625" customWidth="1"/>
    <col min="11" max="11" width="9.1328125" customWidth="1"/>
    <col min="12" max="12" width="14.3984375" customWidth="1"/>
    <col min="15" max="15" width="13.3984375" customWidth="1"/>
  </cols>
  <sheetData>
    <row r="1" spans="1:11" ht="29.25" customHeight="1" x14ac:dyDescent="1">
      <c r="A1" s="801" t="s">
        <v>167</v>
      </c>
      <c r="B1" s="801"/>
      <c r="C1" s="801"/>
      <c r="D1" s="801"/>
      <c r="E1" s="801"/>
      <c r="F1" s="801"/>
      <c r="G1" s="801"/>
      <c r="H1" s="801"/>
      <c r="I1" s="801"/>
    </row>
    <row r="2" spans="1:11" ht="21.75" customHeight="1" x14ac:dyDescent="1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rates'!K27</f>
        <v>$65,000 - $79,999</v>
      </c>
      <c r="G2" s="90"/>
      <c r="H2" s="90"/>
      <c r="I2" s="90"/>
      <c r="J2" s="18"/>
      <c r="K2" s="18"/>
    </row>
    <row r="3" spans="1:11" x14ac:dyDescent="0.45">
      <c r="A3" t="str">
        <f>'All products and rates'!A3</f>
        <v>People in this commuter group generally qualify for the below services.</v>
      </c>
      <c r="G3" s="91"/>
      <c r="H3" s="91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75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4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4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4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4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4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4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4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4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75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x14ac:dyDescent="0.45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157" t="s">
        <v>268</v>
      </c>
      <c r="H15" s="157"/>
      <c r="I15" s="304"/>
    </row>
    <row r="16" spans="1:11" x14ac:dyDescent="0.45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315" t="s">
        <v>87</v>
      </c>
      <c r="H16" s="315"/>
      <c r="I16" s="160"/>
    </row>
    <row r="17" spans="1:11" x14ac:dyDescent="0.45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161" t="s">
        <v>258</v>
      </c>
      <c r="H17" s="161"/>
      <c r="I17" s="161"/>
    </row>
    <row r="18" spans="1:11" x14ac:dyDescent="0.45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162" t="s">
        <v>84</v>
      </c>
      <c r="H18" s="162"/>
      <c r="I18" s="162"/>
    </row>
    <row r="19" spans="1:11" x14ac:dyDescent="0.45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161" t="s">
        <v>273</v>
      </c>
      <c r="H19" s="161"/>
      <c r="I19" s="161"/>
    </row>
    <row r="20" spans="1:11" x14ac:dyDescent="0.45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162" t="s">
        <v>273</v>
      </c>
      <c r="H20" s="162"/>
      <c r="I20" s="162"/>
    </row>
    <row r="21" spans="1:11" x14ac:dyDescent="0.45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163" t="s">
        <v>86</v>
      </c>
      <c r="H21" s="163"/>
      <c r="I21" s="163"/>
    </row>
    <row r="22" spans="1:11" ht="25.5" x14ac:dyDescent="0.75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45">
      <c r="A23" s="617" t="str">
        <f>HYPERLINK('All products and rates'!T24,'All products and rates'!A23)</f>
        <v>OHSU Carpool app</v>
      </c>
      <c r="B23" s="654" t="str">
        <f>HYPERLINK('All products and rates'!T24,'All products and rates'!B23)</f>
        <v>ohsu.edu/carpool</v>
      </c>
      <c r="C23" s="618" t="str">
        <f>'All products and rates'!D23</f>
        <v>$3/per weekday to drive + pickup rider</v>
      </c>
      <c r="D23" s="618"/>
      <c r="E23" s="618" t="str">
        <f>'All products and rates'!G23</f>
        <v>See website</v>
      </c>
      <c r="F23" s="618"/>
      <c r="G23" s="618" t="str">
        <f>'All products and rates'!I23</f>
        <v>Additional incentives may apply.</v>
      </c>
      <c r="H23" s="618"/>
      <c r="I23" s="618"/>
    </row>
    <row r="24" spans="1:11" x14ac:dyDescent="0.45">
      <c r="A24" s="402" t="str">
        <f>HYPERLINK('All products and rates'!T24,'All products and rates'!A24)</f>
        <v>Guaranteed Ride Home</v>
      </c>
      <c r="B24" s="655" t="str">
        <f>HYPERLINK('All products and rates'!T24,'All products and rates'!B24)</f>
        <v>MyCommute</v>
      </c>
      <c r="C24" s="86" t="str">
        <f>'All products and rates'!D24</f>
        <v>Credit for Lyft ride</v>
      </c>
      <c r="D24" s="25"/>
      <c r="E24" s="86" t="str">
        <f>'All products and rates'!G24</f>
        <v>MyCommute member</v>
      </c>
      <c r="F24" s="25"/>
      <c r="G24" s="25" t="str">
        <f>'All products and rates'!I24</f>
        <v>Ride from work due to personal emergency.</v>
      </c>
      <c r="H24" s="25"/>
      <c r="I24" s="25"/>
    </row>
    <row r="25" spans="1:11" x14ac:dyDescent="0.45">
      <c r="A25" s="403" t="str">
        <f>HYPERLINK('All products and rates'!T25,'All products and rates'!A25)</f>
        <v>Lyft Off</v>
      </c>
      <c r="B25" s="658" t="str">
        <f>HYPERLINK('All products and rates'!T25,'All products and rates'!B25)</f>
        <v>o2.ohsu.edu/lyftoff</v>
      </c>
      <c r="C25" s="27" t="str">
        <f>'All products and rates'!D25</f>
        <v>$20 credit per shift</v>
      </c>
      <c r="D25" s="87"/>
      <c r="E25" s="27" t="str">
        <f>'All products and rates'!G25</f>
        <v>See website</v>
      </c>
      <c r="F25" s="87"/>
      <c r="G25" s="87" t="str">
        <f>'All products and rates'!I25</f>
        <v>9pm-5am for eligible trips.</v>
      </c>
      <c r="H25" s="87"/>
      <c r="I25" s="87"/>
      <c r="J25" s="16"/>
      <c r="K25" s="16"/>
    </row>
    <row r="26" spans="1:11" ht="21" customHeight="1" x14ac:dyDescent="0.75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4.65" thickBot="1" x14ac:dyDescent="0.5">
      <c r="A27" s="732" t="s">
        <v>356</v>
      </c>
      <c r="B27" s="8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4.65" thickTop="1" x14ac:dyDescent="0.45">
      <c r="A28" s="739" t="s">
        <v>357</v>
      </c>
      <c r="B28" s="735">
        <v>3213.6</v>
      </c>
      <c r="C28" s="111" t="s">
        <v>168</v>
      </c>
      <c r="D28" s="99"/>
      <c r="E28" s="81"/>
      <c r="F28" s="81"/>
      <c r="G28" s="82"/>
      <c r="H28" s="83"/>
      <c r="I28" s="80"/>
      <c r="J28" s="16"/>
      <c r="K28" s="16"/>
    </row>
    <row r="29" spans="1:11" ht="16.149999999999999" thickBot="1" x14ac:dyDescent="0.55000000000000004">
      <c r="A29" s="73" t="str">
        <f>'All products and rates'!A28</f>
        <v>Facility</v>
      </c>
      <c r="B29" s="74" t="str">
        <f>'All products and rates'!B28</f>
        <v>Campus</v>
      </c>
      <c r="C29" s="112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</row>
    <row r="30" spans="1:11" ht="14.65" thickTop="1" x14ac:dyDescent="0.45">
      <c r="A30" s="403" t="str">
        <f>HYPERLINK('All products and rates'!T29,'All products and rates'!A29)</f>
        <v>Neveh Shalom</v>
      </c>
      <c r="B30" s="627" t="str">
        <f>'All products and rates'!B29</f>
        <v>Marquam Hill via TriMet</v>
      </c>
      <c r="C30" s="351" t="str">
        <f>'All products and rates'!I29</f>
        <v>Free</v>
      </c>
      <c r="D30" s="72" t="str">
        <f>'All products and rates'!F29</f>
        <v>Free</v>
      </c>
      <c r="E30" s="345" t="str">
        <f>'All products and rates'!G29</f>
        <v>N/A</v>
      </c>
      <c r="F30" s="346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11" x14ac:dyDescent="0.45">
      <c r="A31" s="402" t="str">
        <f>HYPERLINK('All products and rates'!T30,'All products and rates'!A30)</f>
        <v>After 1pm</v>
      </c>
      <c r="B31" s="625" t="str">
        <f>'All products and rates'!B30</f>
        <v>Various locations</v>
      </c>
      <c r="C31" s="113">
        <f>'All products and rates'!I30</f>
        <v>3</v>
      </c>
      <c r="D31" s="71" t="str">
        <f>'All products and rates'!F30</f>
        <v>N/A</v>
      </c>
      <c r="E31" s="245" t="str">
        <f>'All products and rates'!G30</f>
        <v>N/A</v>
      </c>
      <c r="F31" s="246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11" x14ac:dyDescent="0.45">
      <c r="A32" s="282" t="str">
        <f>HYPERLINK('All products and rates'!T31,'All products and rates'!A31)</f>
        <v>Garage A</v>
      </c>
      <c r="B32" s="794" t="str">
        <f>'All products and rates'!B31</f>
        <v>Marquam Hill</v>
      </c>
      <c r="C32" s="114" t="str">
        <f>'All products and rates'!K31</f>
        <v>$10 </v>
      </c>
      <c r="D32" s="72" t="str">
        <f>'All products and rates'!F31</f>
        <v>N/A</v>
      </c>
      <c r="E32" s="245" t="str">
        <f>'All products and rates'!G31</f>
        <v>N/A</v>
      </c>
      <c r="F32" s="246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12" x14ac:dyDescent="0.45">
      <c r="A33" s="571" t="str">
        <f>HYPERLINK('All products and rates'!T32,'All products and rates'!A32)</f>
        <v>Garage B</v>
      </c>
      <c r="B33" s="795"/>
      <c r="C33" s="114" t="str">
        <f>'All products and rates'!K32</f>
        <v>N/A</v>
      </c>
      <c r="D33" s="71" t="str">
        <f>'All products and rates'!F32</f>
        <v>N/A</v>
      </c>
      <c r="E33" s="247" t="str">
        <f>'All products and rates'!G32</f>
        <v>N/A</v>
      </c>
      <c r="F33" s="246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12" x14ac:dyDescent="0.45">
      <c r="A34" s="282" t="str">
        <f>HYPERLINK('All products and rates'!T33,'All products and rates'!A33)</f>
        <v>Garage C</v>
      </c>
      <c r="B34" s="795"/>
      <c r="C34" s="114" t="str">
        <f>'All products and rates'!K33</f>
        <v>$10 </v>
      </c>
      <c r="D34" s="72" t="str">
        <f>'All products and rates'!F33</f>
        <v>N/A</v>
      </c>
      <c r="E34" s="248">
        <f>'All products and rates'!G33</f>
        <v>3</v>
      </c>
      <c r="F34" s="249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12" x14ac:dyDescent="0.45">
      <c r="A35" s="404" t="str">
        <f>HYPERLINK('All products and rates'!T34,'All products and rates'!A34)</f>
        <v>Garage D</v>
      </c>
      <c r="B35" s="795"/>
      <c r="C35" s="115" t="str">
        <f>'All products and rates'!K34</f>
        <v>$9 </v>
      </c>
      <c r="D35" s="71">
        <f>'All products and rates'!F34</f>
        <v>15</v>
      </c>
      <c r="E35" s="247" t="str">
        <f>'All products and rates'!G34</f>
        <v>N/A</v>
      </c>
      <c r="F35" s="246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12" x14ac:dyDescent="0.45">
      <c r="A36" s="282" t="str">
        <f>HYPERLINK('All products and rates'!T35,'All products and rates'!A35)</f>
        <v>Garage E</v>
      </c>
      <c r="B36" s="795"/>
      <c r="C36" s="114">
        <f>'All products and rates'!K35</f>
        <v>10</v>
      </c>
      <c r="D36" s="72" t="str">
        <f>'All products and rates'!F35</f>
        <v>N/A</v>
      </c>
      <c r="E36" s="245" t="str">
        <f>'All products and rates'!G35</f>
        <v>N/A</v>
      </c>
      <c r="F36" s="246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12" x14ac:dyDescent="0.45">
      <c r="A37" s="404" t="str">
        <f>HYPERLINK('All products and rates'!T36,'All products and rates'!A36)</f>
        <v>Garage F</v>
      </c>
      <c r="B37" s="795"/>
      <c r="C37" s="115" t="str">
        <f>'All products and rates'!K36</f>
        <v>$9 </v>
      </c>
      <c r="D37" s="71">
        <f>'All products and rates'!F36</f>
        <v>15</v>
      </c>
      <c r="E37" s="250">
        <f>'All products and rates'!G36</f>
        <v>3</v>
      </c>
      <c r="F37" s="246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12" x14ac:dyDescent="0.45">
      <c r="A38" s="571" t="str">
        <f>HYPERLINK('All products and rates'!T37,'All products and rates'!A37)</f>
        <v>Garage G</v>
      </c>
      <c r="B38" s="795"/>
      <c r="C38" s="114" t="str">
        <f>'All products and rates'!K37</f>
        <v>N/A</v>
      </c>
      <c r="D38" s="72" t="str">
        <f>'All products and rates'!F37</f>
        <v>N/A</v>
      </c>
      <c r="E38" s="245" t="str">
        <f>'All products and rates'!G37</f>
        <v>N/A</v>
      </c>
      <c r="F38" s="249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12" x14ac:dyDescent="0.45">
      <c r="A39" s="404" t="str">
        <f>HYPERLINK('All products and rates'!T38,'All products and rates'!A38)</f>
        <v>Garage K</v>
      </c>
      <c r="B39" s="795"/>
      <c r="C39" s="115" t="str">
        <f>'All products and rates'!K38</f>
        <v>$10 </v>
      </c>
      <c r="D39" s="71">
        <f>'All products and rates'!F38</f>
        <v>15</v>
      </c>
      <c r="E39" s="247" t="str">
        <f>'All products and rates'!G38</f>
        <v>N/A</v>
      </c>
      <c r="F39" s="246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12" x14ac:dyDescent="0.45">
      <c r="A40" s="282" t="str">
        <f>HYPERLINK('All products and rates'!T39,'All products and rates'!A39)</f>
        <v>Lot 10</v>
      </c>
      <c r="B40" s="795"/>
      <c r="C40" s="114" t="str">
        <f>'All products and rates'!K39</f>
        <v>$10 </v>
      </c>
      <c r="D40" s="72">
        <f>'All products and rates'!F39</f>
        <v>15</v>
      </c>
      <c r="E40" s="245" t="str">
        <f>'All products and rates'!G39</f>
        <v>N/A</v>
      </c>
      <c r="F40" s="249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12" x14ac:dyDescent="0.45">
      <c r="A41" s="404" t="str">
        <f>HYPERLINK('All products and rates'!T40,'All products and rates'!A40)</f>
        <v>Lot 20</v>
      </c>
      <c r="B41" s="795"/>
      <c r="C41" s="115" t="str">
        <f>'All products and rates'!K40</f>
        <v>$9 </v>
      </c>
      <c r="D41" s="71" t="str">
        <f>'All products and rates'!F40</f>
        <v>N/A</v>
      </c>
      <c r="E41" s="247" t="str">
        <f>'All products and rates'!G40</f>
        <v>N/A</v>
      </c>
      <c r="F41" s="246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12" x14ac:dyDescent="0.45">
      <c r="A42" s="282" t="str">
        <f>HYPERLINK('All products and rates'!T41,'All products and rates'!A41)</f>
        <v>Lot 30</v>
      </c>
      <c r="B42" s="795"/>
      <c r="C42" s="114">
        <f>'All products and rates'!K41</f>
        <v>9</v>
      </c>
      <c r="D42" s="72" t="str">
        <f>'All products and rates'!F41</f>
        <v>N/A</v>
      </c>
      <c r="E42" s="245" t="str">
        <f>'All products and rates'!G41</f>
        <v>N/A</v>
      </c>
      <c r="F42" s="249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  <c r="L42" s="17"/>
    </row>
    <row r="43" spans="1:12" x14ac:dyDescent="0.45">
      <c r="A43" s="404" t="str">
        <f>HYPERLINK('All products and rates'!T42,'All products and rates'!A42)</f>
        <v>Lot 40</v>
      </c>
      <c r="B43" s="795"/>
      <c r="C43" s="115" t="str">
        <f>'All products and rates'!K42</f>
        <v>$7 </v>
      </c>
      <c r="D43" s="71">
        <f>'All products and rates'!F42</f>
        <v>15</v>
      </c>
      <c r="E43" s="250">
        <f>'All products and rates'!G42</f>
        <v>3</v>
      </c>
      <c r="F43" s="251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</row>
    <row r="44" spans="1:12" x14ac:dyDescent="0.45">
      <c r="A44" s="282" t="str">
        <f>HYPERLINK('All products and rates'!T43,'All products and rates'!A43)</f>
        <v>Lot 50</v>
      </c>
      <c r="B44" s="795"/>
      <c r="C44" s="114" t="str">
        <f>'All products and rates'!K43</f>
        <v>$7 </v>
      </c>
      <c r="D44" s="72" t="str">
        <f>'All products and rates'!F43</f>
        <v>N/A</v>
      </c>
      <c r="E44" s="245" t="str">
        <f>'All products and rates'!G43</f>
        <v>N/A</v>
      </c>
      <c r="F44" s="249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12" x14ac:dyDescent="0.45">
      <c r="A45" s="404" t="str">
        <f>HYPERLINK('All products and rates'!T44,'All products and rates'!A44)</f>
        <v>Lot 60</v>
      </c>
      <c r="B45" s="795"/>
      <c r="C45" s="115" t="str">
        <f>'All products and rates'!K44</f>
        <v>$7 </v>
      </c>
      <c r="D45" s="71" t="str">
        <f>'All products and rates'!F44</f>
        <v>N/A</v>
      </c>
      <c r="E45" s="247" t="str">
        <f>'All products and rates'!G44</f>
        <v>N/A</v>
      </c>
      <c r="F45" s="246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12" x14ac:dyDescent="0.45">
      <c r="A46" s="282" t="str">
        <f>HYPERLINK('All products and rates'!T45,'All products and rates'!A45)</f>
        <v>Lot 70</v>
      </c>
      <c r="B46" s="795"/>
      <c r="C46" s="114" t="str">
        <f>'All products and rates'!K45</f>
        <v>$7 </v>
      </c>
      <c r="D46" s="72" t="str">
        <f>'All products and rates'!F45</f>
        <v>N/A</v>
      </c>
      <c r="E46" s="245" t="str">
        <f>'All products and rates'!G45</f>
        <v>N/A</v>
      </c>
      <c r="F46" s="249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12" ht="14.65" thickBot="1" x14ac:dyDescent="0.5">
      <c r="A47" s="463" t="str">
        <f>HYPERLINK('All products and rates'!T46,'All products and rates'!A46)</f>
        <v>Lot 90</v>
      </c>
      <c r="B47" s="796"/>
      <c r="C47" s="498">
        <f>'All products and rates'!K46</f>
        <v>5</v>
      </c>
      <c r="D47" s="465">
        <f>'All products and rates'!F46</f>
        <v>15</v>
      </c>
      <c r="E47" s="466" t="str">
        <f>'All products and rates'!G46</f>
        <v>N/A</v>
      </c>
      <c r="F47" s="467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12" ht="14.65" thickTop="1" x14ac:dyDescent="0.45">
      <c r="A48" s="486" t="str">
        <f>HYPERLINK('All products and rates'!T47,'All products and rates'!A47)</f>
        <v>3030 Moody Lot</v>
      </c>
      <c r="B48" s="797" t="str">
        <f>'All products and rates'!B47</f>
        <v>South Waterfront</v>
      </c>
      <c r="C48" s="499">
        <f>'All products and rates'!K47</f>
        <v>7.5</v>
      </c>
      <c r="D48" s="488">
        <f>'All products and rates'!F47</f>
        <v>12</v>
      </c>
      <c r="E48" s="489">
        <f>'All products and rates'!G47</f>
        <v>3</v>
      </c>
      <c r="F48" s="490">
        <f>'All products and rates'!H47</f>
        <v>15</v>
      </c>
      <c r="G48" s="488" t="str">
        <f>'All products and rates'!P47</f>
        <v>N/A</v>
      </c>
      <c r="H48" s="490" t="str">
        <f>'All products and rates'!Q47</f>
        <v>N/A</v>
      </c>
      <c r="I48" s="491" t="s">
        <v>6</v>
      </c>
    </row>
    <row r="49" spans="1:9" x14ac:dyDescent="0.45">
      <c r="A49" s="285" t="str">
        <f>HYPERLINK('All products and rates'!T48,'All products and rates'!A48)</f>
        <v>3420 Macadam</v>
      </c>
      <c r="B49" s="795"/>
      <c r="C49" s="117">
        <f>'All products and rates'!K48</f>
        <v>7.5</v>
      </c>
      <c r="D49" s="221" t="str">
        <f>'All products and rates'!F48</f>
        <v>N/A</v>
      </c>
      <c r="E49" s="229" t="str">
        <f>'All products and rates'!G48</f>
        <v>N/A</v>
      </c>
      <c r="F49" s="233" t="str">
        <f>'All products and rates'!H48</f>
        <v>N/A</v>
      </c>
      <c r="G49" s="223" t="str">
        <f>'All products and rates'!P48</f>
        <v>N/A</v>
      </c>
      <c r="H49" s="236" t="str">
        <f>'All products and rates'!Q48</f>
        <v>N/A</v>
      </c>
      <c r="I49" s="234" t="s">
        <v>6</v>
      </c>
    </row>
    <row r="50" spans="1:9" hidden="1" x14ac:dyDescent="0.45">
      <c r="A50" s="285" t="str">
        <f>HYPERLINK('All products and rates'!T49,'All products and rates'!A49)</f>
        <v>Bancroft Lot</v>
      </c>
      <c r="B50" s="795"/>
      <c r="C50" s="117">
        <f>'All products and rates'!K49</f>
        <v>6.5</v>
      </c>
      <c r="D50" s="72" t="str">
        <f>'All products and rates'!F49</f>
        <v>N/A</v>
      </c>
      <c r="E50" s="248" t="str">
        <f>'All products and rates'!G49</f>
        <v>N/A</v>
      </c>
      <c r="F50" s="252" t="str">
        <f>'All products and rates'!H49</f>
        <v>N/A</v>
      </c>
      <c r="G50" s="238" t="str">
        <f>'All products and rates'!P49</f>
        <v>N/A</v>
      </c>
      <c r="H50" s="241" t="str">
        <f>'All products and rates'!Q49</f>
        <v>N/A</v>
      </c>
      <c r="I50" s="242" t="s">
        <v>6</v>
      </c>
    </row>
    <row r="51" spans="1:9" x14ac:dyDescent="0.45">
      <c r="A51" s="282" t="str">
        <f>HYPERLINK('All products and rates'!T52,'All products and rates'!A52)</f>
        <v>Center for Health and Healing</v>
      </c>
      <c r="B51" s="795"/>
      <c r="C51" s="114" t="str">
        <f>'All products and rates'!K52</f>
        <v>N/A</v>
      </c>
      <c r="D51" s="72" t="str">
        <f>'All products and rates'!F52</f>
        <v>N/A</v>
      </c>
      <c r="E51" s="248">
        <f>'All products and rates'!G52</f>
        <v>4</v>
      </c>
      <c r="F51" s="252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45">
      <c r="A52" s="285" t="str">
        <f>HYPERLINK('All products and rates'!T53,'All products and rates'!A53)</f>
        <v>Knight Cancer Research Building</v>
      </c>
      <c r="B52" s="795"/>
      <c r="C52" s="117">
        <f>'All products and rates'!K53</f>
        <v>7.5</v>
      </c>
      <c r="D52" s="71" t="str">
        <f>'All products and rates'!F53</f>
        <v>N/A</v>
      </c>
      <c r="E52" s="250">
        <f>'All products and rates'!G53</f>
        <v>3</v>
      </c>
      <c r="F52" s="251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45">
      <c r="A53" s="282" t="str">
        <f>HYPERLINK('All products and rates'!T54,'All products and rates'!A54)</f>
        <v>Macadam Warehouse</v>
      </c>
      <c r="B53" s="795"/>
      <c r="C53" s="116">
        <f>'All products and rates'!K54</f>
        <v>7.5</v>
      </c>
      <c r="D53" s="72" t="str">
        <f>'All products and rates'!F54</f>
        <v>N/A</v>
      </c>
      <c r="E53" s="248">
        <f>'All products and rates'!G54</f>
        <v>3</v>
      </c>
      <c r="F53" s="252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45">
      <c r="A54" s="285" t="str">
        <f>HYPERLINK('All products and rates'!T55,'All products and rates'!A55)</f>
        <v>RiverPlace</v>
      </c>
      <c r="B54" s="795"/>
      <c r="C54" s="114" t="str">
        <f>'All products and rates'!I55</f>
        <v>N/A</v>
      </c>
      <c r="D54" s="71" t="str">
        <f>'All products and rates'!F55</f>
        <v>N/A</v>
      </c>
      <c r="E54" s="228" t="str">
        <f>'All products and rates'!G55</f>
        <v>N/A</v>
      </c>
      <c r="F54" s="246" t="s">
        <v>321</v>
      </c>
      <c r="G54" s="224" t="str">
        <f>'All products and rates'!P55</f>
        <v>N/A</v>
      </c>
      <c r="H54" s="237" t="str">
        <f>'All products and rates'!Q55</f>
        <v>N/A</v>
      </c>
      <c r="I54" s="258">
        <f>'All products and rates'!R55</f>
        <v>55.7</v>
      </c>
    </row>
    <row r="55" spans="1:9" x14ac:dyDescent="0.45">
      <c r="A55" s="285" t="str">
        <f>HYPERLINK('All products and rates'!T56,'All products and rates'!A56)</f>
        <v>Robertson Life Sciences Building</v>
      </c>
      <c r="B55" s="795"/>
      <c r="C55" s="117">
        <f>'All products and rates'!K56</f>
        <v>7.5</v>
      </c>
      <c r="D55" s="72" t="str">
        <f>'All products and rates'!F56</f>
        <v>N/A</v>
      </c>
      <c r="E55" s="250">
        <f>'All products and rates'!G56</f>
        <v>3</v>
      </c>
      <c r="F55" s="251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45">
      <c r="A56" s="282" t="str">
        <f>HYPERLINK('All products and rates'!T57,'All products and rates'!A57)</f>
        <v>Rood Family Pavilion</v>
      </c>
      <c r="B56" s="795"/>
      <c r="C56" s="116">
        <f>'All products and rates'!K57</f>
        <v>7.5</v>
      </c>
      <c r="D56" s="71" t="str">
        <f>'All products and rates'!F57</f>
        <v>N/A</v>
      </c>
      <c r="E56" s="248">
        <f>'All products and rates'!G57</f>
        <v>3</v>
      </c>
      <c r="F56" s="252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45">
      <c r="A57" s="285" t="str">
        <f>HYPERLINK('All products and rates'!T58,'All products and rates'!A58)</f>
        <v>Schnitzer Parking Lot</v>
      </c>
      <c r="B57" s="795"/>
      <c r="C57" s="117">
        <f>'All products and rates'!K58</f>
        <v>6.5</v>
      </c>
      <c r="D57" s="71">
        <f>'All products and rates'!F58</f>
        <v>12</v>
      </c>
      <c r="E57" s="250">
        <f>'All products and rates'!G58</f>
        <v>3</v>
      </c>
      <c r="F57" s="246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4.65" thickBot="1" x14ac:dyDescent="0.5">
      <c r="A58" s="678" t="str">
        <f>HYPERLINK('All products and rates'!T59,'All products and rates'!A59)</f>
        <v>Whitaker Parking Lot</v>
      </c>
      <c r="B58" s="796"/>
      <c r="C58" s="680" t="str">
        <f>'All products and rates'!K59</f>
        <v>$8.50 </v>
      </c>
      <c r="D58" s="492" t="str">
        <f>'All products and rates'!F59</f>
        <v>N/A</v>
      </c>
      <c r="E58" s="493" t="str">
        <f>'All products and rates'!G59</f>
        <v>N/A</v>
      </c>
      <c r="F58" s="494" t="str">
        <f>'All products and rates'!H59</f>
        <v>N/A</v>
      </c>
      <c r="G58" s="495" t="str">
        <f>'All products and rates'!P59</f>
        <v>N/A</v>
      </c>
      <c r="H58" s="496" t="str">
        <f>'All products and rates'!Q59</f>
        <v>N/A</v>
      </c>
      <c r="I58" s="497" t="s">
        <v>6</v>
      </c>
    </row>
    <row r="59" spans="1:9" ht="14.65" thickTop="1" x14ac:dyDescent="0.45">
      <c r="A59" s="668" t="str">
        <f>HYPERLINK('All products and rates'!T60,'All products and rates'!A60)</f>
        <v>4th and Clay</v>
      </c>
      <c r="B59" s="797" t="str">
        <f>'All products and rates'!B60</f>
        <v>Off Campus</v>
      </c>
      <c r="C59" s="351" t="str">
        <f>'All products and rates'!K60</f>
        <v>N/A</v>
      </c>
      <c r="D59" s="72" t="str">
        <f>'All products and rates'!F60</f>
        <v>N/A</v>
      </c>
      <c r="E59" s="245" t="str">
        <f>'All products and rates'!G60</f>
        <v>N/A</v>
      </c>
      <c r="F59" s="249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45">
      <c r="A60" s="282" t="str">
        <f>HYPERLINK('All products and rates'!T62,'All products and rates'!A62)</f>
        <v>Market Square Building</v>
      </c>
      <c r="B60" s="795"/>
      <c r="C60" s="114" t="str">
        <f>'All products and rates'!K62</f>
        <v>N/A</v>
      </c>
      <c r="D60" s="71" t="str">
        <f>'All products and rates'!F62</f>
        <v>N/A</v>
      </c>
      <c r="E60" s="245" t="str">
        <f>'All products and rates'!G62</f>
        <v>non-OHSU</v>
      </c>
      <c r="F60" s="246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4.65" thickBot="1" x14ac:dyDescent="0.5">
      <c r="A61" s="285" t="str">
        <f>HYPERLINK('All products and rates'!T63,'All products and rates'!A63)</f>
        <v>Marquam Plaza</v>
      </c>
      <c r="B61" s="798"/>
      <c r="C61" s="681">
        <f>'All products and rates'!K63</f>
        <v>5</v>
      </c>
      <c r="D61" s="675">
        <f>'All products and rates'!F63</f>
        <v>9.5</v>
      </c>
      <c r="E61" s="250">
        <f>'All products and rates'!G63</f>
        <v>2</v>
      </c>
      <c r="F61" s="677">
        <f>'All products and rates'!H63</f>
        <v>9</v>
      </c>
      <c r="G61" s="238" t="str">
        <f>'All products and rates'!P63</f>
        <v>N/A</v>
      </c>
      <c r="H61" s="241" t="str">
        <f>'All products and rates'!Q63</f>
        <v>N/A</v>
      </c>
      <c r="I61" s="676">
        <f>'All products and rates'!R63</f>
        <v>106.09</v>
      </c>
    </row>
    <row r="62" spans="1:9" ht="16.149999999999999" thickTop="1" x14ac:dyDescent="0.5">
      <c r="A62" s="333" t="str">
        <f>'All products and rates'!A65</f>
        <v>Other parking products</v>
      </c>
      <c r="B62" s="62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45">
      <c r="A63" s="285" t="str">
        <f>HYPERLINK('All products and rates'!T66,'All products and rates'!A66)</f>
        <v>Motorcycle Parking</v>
      </c>
      <c r="B63" s="799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45">
      <c r="A64" s="282" t="str">
        <f>HYPERLINK('All products and rates'!T67,'All products and rates'!A67)</f>
        <v>Special Reserved (ADA, maternity)</v>
      </c>
      <c r="B64" s="800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6" priority="1" operator="containsText" text="N/A">
      <formula>NOT(ISERROR(SEARCH("N/A",C30)))</formula>
    </cfRule>
  </conditionalFormatting>
  <hyperlinks>
    <hyperlink ref="A17" r:id="rId1" xr:uid="{00000000-0004-0000-0700-000000000000}"/>
    <hyperlink ref="A18" r:id="rId2" xr:uid="{00000000-0004-0000-0700-000001000000}"/>
    <hyperlink ref="A16" r:id="rId3" display="C-Tran Express" xr:uid="{00000000-0004-0000-0700-000002000000}"/>
    <hyperlink ref="A19" r:id="rId4" display="TriMet Universal" xr:uid="{00000000-0004-0000-0700-000003000000}"/>
    <hyperlink ref="A20" r:id="rId5" display="TriMet: Medical Assistant" xr:uid="{00000000-0004-0000-0700-000004000000}"/>
    <hyperlink ref="A21" r:id="rId6" display="TriMet: ONA new hire" xr:uid="{00000000-0004-0000-0700-000005000000}"/>
    <hyperlink ref="A15" r:id="rId7" display="MyCommute incentive" xr:uid="{00000000-0004-0000-0700-000006000000}"/>
    <hyperlink ref="B15" r:id="rId8" xr:uid="{00000000-0004-0000-0700-000007000000}"/>
    <hyperlink ref="B16" r:id="rId9" xr:uid="{00000000-0004-0000-0700-000008000000}"/>
    <hyperlink ref="B18" r:id="rId10" xr:uid="{00000000-0004-0000-0700-000009000000}"/>
    <hyperlink ref="B20" r:id="rId11" xr:uid="{00000000-0004-0000-0700-00000A000000}"/>
    <hyperlink ref="B19" r:id="rId12" xr:uid="{00000000-0004-0000-0700-00000B000000}"/>
    <hyperlink ref="B21" r:id="rId13" xr:uid="{00000000-0004-0000-0700-00000C000000}"/>
    <hyperlink ref="B17" r:id="rId14" xr:uid="{00000000-0004-0000-0700-00000D000000}"/>
  </hyperlinks>
  <pageMargins left="0.25" right="0.25" top="0.44791666666666669" bottom="0.75" header="0.3" footer="0.3"/>
  <pageSetup scale="53" orientation="landscape" horizontalDpi="300" verticalDpi="300" r:id="rId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  <pageSetUpPr fitToPage="1"/>
  </sheetPr>
  <dimension ref="A1:L64"/>
  <sheetViews>
    <sheetView showGridLines="0" showRowColHeaders="0" zoomScaleNormal="100" zoomScalePageLayoutView="50" workbookViewId="0">
      <selection activeCell="B28" sqref="B28"/>
    </sheetView>
  </sheetViews>
  <sheetFormatPr defaultRowHeight="14.25" x14ac:dyDescent="0.45"/>
  <cols>
    <col min="1" max="1" width="32.86328125" customWidth="1"/>
    <col min="2" max="2" width="23" customWidth="1"/>
    <col min="3" max="3" width="16.1328125" customWidth="1"/>
    <col min="4" max="4" width="21.1328125" customWidth="1"/>
    <col min="5" max="5" width="10.265625" customWidth="1"/>
    <col min="6" max="6" width="13.3984375" customWidth="1"/>
    <col min="7" max="7" width="14.1328125" customWidth="1"/>
    <col min="8" max="8" width="12.3984375" customWidth="1"/>
    <col min="9" max="9" width="15.59765625" customWidth="1"/>
    <col min="11" max="11" width="9.1328125" customWidth="1"/>
    <col min="12" max="12" width="14.3984375" customWidth="1"/>
    <col min="15" max="15" width="13.3984375" customWidth="1"/>
  </cols>
  <sheetData>
    <row r="1" spans="1:11" ht="29.25" customHeight="1" x14ac:dyDescent="1">
      <c r="A1" s="807" t="s">
        <v>169</v>
      </c>
      <c r="B1" s="807"/>
      <c r="C1" s="807"/>
      <c r="D1" s="807"/>
      <c r="E1" s="807"/>
      <c r="F1" s="807"/>
      <c r="G1" s="807"/>
      <c r="H1" s="807"/>
      <c r="I1" s="807"/>
    </row>
    <row r="2" spans="1:11" ht="21.75" customHeight="1" x14ac:dyDescent="1">
      <c r="A2" s="96" t="str">
        <f>'All products and rates'!A2</f>
        <v>Beginning January 1, 2024</v>
      </c>
      <c r="B2" s="90"/>
      <c r="C2" s="90"/>
      <c r="D2" s="90"/>
      <c r="E2" s="90"/>
      <c r="F2" s="90" t="str">
        <f>'All products and rates'!L27</f>
        <v>$80,000 - $100,525</v>
      </c>
      <c r="G2" s="90"/>
      <c r="H2" s="90"/>
      <c r="I2" s="90"/>
      <c r="J2" s="18"/>
      <c r="K2" s="18"/>
    </row>
    <row r="3" spans="1:11" x14ac:dyDescent="0.45">
      <c r="A3" t="str">
        <f>'All products and rates'!A3</f>
        <v>People in this commuter group generally qualify for the below services.</v>
      </c>
      <c r="G3" s="91"/>
      <c r="H3" s="91"/>
    </row>
    <row r="4" spans="1:11" x14ac:dyDescent="0.4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1"/>
    </row>
    <row r="5" spans="1:11" ht="27" customHeight="1" x14ac:dyDescent="0.75">
      <c r="A5" s="12" t="str">
        <f>'All products and rates'!A5</f>
        <v>BIKE AND WALK</v>
      </c>
      <c r="B5" s="11" t="str">
        <f>'All products and rates'!B5</f>
        <v>Where to acquire</v>
      </c>
      <c r="C5" s="11" t="str">
        <f>'All products and rates'!D5</f>
        <v>Rate</v>
      </c>
      <c r="D5" s="11"/>
      <c r="E5" s="11" t="str">
        <f>'All products and rates'!G5</f>
        <v>Eligibility</v>
      </c>
      <c r="F5" s="11"/>
      <c r="G5" s="11" t="str">
        <f>'All products and rates'!I5</f>
        <v>Description</v>
      </c>
      <c r="H5" s="11"/>
      <c r="I5" s="11"/>
    </row>
    <row r="6" spans="1:11" x14ac:dyDescent="0.45">
      <c r="A6" s="402" t="str">
        <f>HYPERLINK('All products and rates'!T6,'All products and rates'!A6)</f>
        <v>Bike Valet</v>
      </c>
      <c r="B6" s="25" t="str">
        <f>'All products and rates'!B6</f>
        <v>Go By Bike</v>
      </c>
      <c r="C6" s="25" t="str">
        <f>'All products and rates'!D6</f>
        <v>free to public</v>
      </c>
      <c r="D6" s="25"/>
      <c r="E6" s="25" t="str">
        <f>'All products and rates'!G6</f>
        <v>General public</v>
      </c>
      <c r="F6" s="25"/>
      <c r="G6" s="25" t="str">
        <f>'All products and rates'!I6</f>
        <v>Free public valet at the Tram.</v>
      </c>
      <c r="H6" s="25"/>
      <c r="I6" s="25"/>
    </row>
    <row r="7" spans="1:11" x14ac:dyDescent="0.45">
      <c r="A7" s="403" t="str">
        <f>HYPERLINK('All products and rates'!T7,'All products and rates'!A7)</f>
        <v>Cash incentive</v>
      </c>
      <c r="B7" s="87" t="str">
        <f>'All products and rates'!B7</f>
        <v>MyCommute</v>
      </c>
      <c r="C7" s="87" t="str">
        <f>'All products and rates'!D7</f>
        <v>$1.50/day to walk / $3 to bike/scooter</v>
      </c>
      <c r="D7" s="87"/>
      <c r="E7" s="87" t="str">
        <f>'All products and rates'!G7</f>
        <v>OHSU login</v>
      </c>
      <c r="F7" s="87"/>
      <c r="G7" s="87" t="str">
        <f>'All products and rates'!I7</f>
        <v>Log eligible weekday trips on MyCommute.</v>
      </c>
      <c r="H7" s="87"/>
      <c r="I7" s="87"/>
    </row>
    <row r="8" spans="1:11" x14ac:dyDescent="0.45">
      <c r="A8" s="402" t="str">
        <f>HYPERLINK('All products and rates'!T8,'All products and rates'!A8)</f>
        <v>Facility: Marquam Hill</v>
      </c>
      <c r="B8" s="25" t="str">
        <f>'All products and rates'!B8</f>
        <v>ohsu.edu/bike</v>
      </c>
      <c r="C8" s="25" t="str">
        <f>'All products and rates'!D8</f>
        <v>free with permit</v>
      </c>
      <c r="D8" s="25"/>
      <c r="E8" s="25" t="str">
        <f>'All products and rates'!G8</f>
        <v>OHSU badge</v>
      </c>
      <c r="F8" s="25"/>
      <c r="G8" s="25" t="str">
        <f>'All products and rates'!I8</f>
        <v>Dillehunt, Baird: Badge-access bike parking.</v>
      </c>
      <c r="H8" s="25"/>
      <c r="I8" s="25"/>
    </row>
    <row r="9" spans="1:11" x14ac:dyDescent="0.45">
      <c r="A9" s="403" t="str">
        <f>HYPERLINK('All products and rates'!T9,'All products and rates'!A9)</f>
        <v>Facility: South Waterfront</v>
      </c>
      <c r="B9" s="87" t="str">
        <f>'All products and rates'!B9</f>
        <v>ohsu.edu/bike</v>
      </c>
      <c r="C9" s="87" t="str">
        <f>'All products and rates'!D9</f>
        <v>$2.31/pay period or $60/year</v>
      </c>
      <c r="D9" s="87"/>
      <c r="E9" s="87" t="str">
        <f>'All products and rates'!G9</f>
        <v>OHSU badge</v>
      </c>
      <c r="F9" s="87"/>
      <c r="G9" s="87" t="str">
        <f>'All products and rates'!I9</f>
        <v>RLSB, RPV, KCRB: parking, shower, towel, locker.</v>
      </c>
      <c r="H9" s="87"/>
      <c r="I9" s="87"/>
    </row>
    <row r="10" spans="1:11" x14ac:dyDescent="0.45">
      <c r="A10" s="402" t="str">
        <f>HYPERLINK('All products and rates'!T10,'All products and rates'!A10)</f>
        <v>Loaner Bike</v>
      </c>
      <c r="B10" s="25" t="str">
        <f>'All products and rates'!B10</f>
        <v>Go By Bike</v>
      </c>
      <c r="C10" s="25" t="str">
        <f>'All products and rates'!D10</f>
        <v>free to OHSU Member for 30 days</v>
      </c>
      <c r="D10" s="25"/>
      <c r="E10" s="25" t="str">
        <f>'All products and rates'!G10</f>
        <v>OHSU email</v>
      </c>
      <c r="F10" s="25"/>
      <c r="G10" s="25" t="str">
        <f>'All products and rates'!I10</f>
        <v>Loaner bike and equipment as available.</v>
      </c>
      <c r="H10" s="25"/>
      <c r="I10" s="25"/>
    </row>
    <row r="11" spans="1:11" x14ac:dyDescent="0.45">
      <c r="A11" s="403" t="str">
        <f>HYPERLINK('All products and rates'!T11,'All products and rates'!A11)</f>
        <v>Loaner E-Bike</v>
      </c>
      <c r="B11" s="87" t="str">
        <f>'All products and rates'!B11</f>
        <v>Go By Bike</v>
      </c>
      <c r="C11" s="87" t="str">
        <f>'All products and rates'!D11</f>
        <v>free to OHSU Member for 14 days</v>
      </c>
      <c r="D11" s="87"/>
      <c r="E11" s="87" t="str">
        <f>'All products and rates'!G11</f>
        <v>OHSU email</v>
      </c>
      <c r="F11" s="87"/>
      <c r="G11" s="87" t="str">
        <f>'All products and rates'!I11</f>
        <v>Loaner e-bike and equipment as available.</v>
      </c>
      <c r="H11" s="87"/>
      <c r="I11" s="87"/>
    </row>
    <row r="12" spans="1:11" x14ac:dyDescent="0.45">
      <c r="A12" s="402" t="str">
        <f>HYPERLINK('All products and rates'!T12,'All products and rates'!A12)</f>
        <v>Subsidy: Bike</v>
      </c>
      <c r="B12" s="25" t="str">
        <f>'All products and rates'!B12</f>
        <v>o2.ohsu.edu</v>
      </c>
      <c r="C12" s="25" t="str">
        <f>'All products and rates'!D12</f>
        <v>$100 subsidy at partner shop</v>
      </c>
      <c r="D12" s="25"/>
      <c r="E12" s="25" t="str">
        <f>'All products and rates'!G12</f>
        <v>OHSU email</v>
      </c>
      <c r="F12" s="25"/>
      <c r="G12" s="25" t="str">
        <f>'All products and rates'!I12</f>
        <v>$100 subsidy toward eligible purchase.</v>
      </c>
      <c r="H12" s="25"/>
      <c r="I12" s="25"/>
    </row>
    <row r="13" spans="1:11" x14ac:dyDescent="0.45">
      <c r="A13" s="403" t="str">
        <f>HYPERLINK('All products and rates'!T13,'All products and rates'!A13)</f>
        <v>Subsidy: E-Bike</v>
      </c>
      <c r="B13" s="87" t="str">
        <f>'All products and rates'!B13</f>
        <v>o2.ohsu.edu</v>
      </c>
      <c r="C13" s="87" t="str">
        <f>'All products and rates'!D13</f>
        <v>$200 subsidy at partner shop</v>
      </c>
      <c r="D13" s="87"/>
      <c r="E13" s="87" t="str">
        <f>'All products and rates'!G13</f>
        <v>OHSU email</v>
      </c>
      <c r="F13" s="87"/>
      <c r="G13" s="87" t="str">
        <f>'All products and rates'!I13</f>
        <v>$200 subsidy toward eligible purchase.</v>
      </c>
      <c r="H13" s="87"/>
      <c r="I13" s="87"/>
    </row>
    <row r="14" spans="1:11" ht="26.25" customHeight="1" x14ac:dyDescent="0.75">
      <c r="A14" s="13" t="s">
        <v>98</v>
      </c>
      <c r="B14" s="10" t="s">
        <v>70</v>
      </c>
      <c r="C14" s="10" t="s">
        <v>71</v>
      </c>
      <c r="D14" s="10"/>
      <c r="E14" s="10" t="s">
        <v>72</v>
      </c>
      <c r="F14" s="10"/>
      <c r="G14" s="10" t="s">
        <v>73</v>
      </c>
      <c r="H14" s="10"/>
      <c r="I14" s="13"/>
    </row>
    <row r="15" spans="1:11" x14ac:dyDescent="0.45">
      <c r="A15" s="302" t="s">
        <v>277</v>
      </c>
      <c r="B15" s="303" t="s">
        <v>74</v>
      </c>
      <c r="C15" s="314" t="s">
        <v>290</v>
      </c>
      <c r="D15" s="314"/>
      <c r="E15" s="304" t="s">
        <v>75</v>
      </c>
      <c r="F15" s="304"/>
      <c r="G15" s="157" t="s">
        <v>268</v>
      </c>
      <c r="H15" s="157"/>
      <c r="I15" s="304"/>
    </row>
    <row r="16" spans="1:11" x14ac:dyDescent="0.45">
      <c r="A16" s="57" t="s">
        <v>272</v>
      </c>
      <c r="B16" s="266" t="s">
        <v>83</v>
      </c>
      <c r="C16" s="160" t="s">
        <v>267</v>
      </c>
      <c r="D16" s="160"/>
      <c r="E16" s="160" t="s">
        <v>81</v>
      </c>
      <c r="F16" s="160"/>
      <c r="G16" s="315" t="s">
        <v>87</v>
      </c>
      <c r="H16" s="315"/>
      <c r="I16" s="160"/>
    </row>
    <row r="17" spans="1:11" x14ac:dyDescent="0.45">
      <c r="A17" s="58" t="s">
        <v>44</v>
      </c>
      <c r="B17" s="180" t="s">
        <v>76</v>
      </c>
      <c r="C17" s="161" t="s">
        <v>257</v>
      </c>
      <c r="D17" s="161" t="s">
        <v>256</v>
      </c>
      <c r="E17" s="161" t="s">
        <v>255</v>
      </c>
      <c r="F17" s="161"/>
      <c r="G17" s="161" t="s">
        <v>258</v>
      </c>
      <c r="H17" s="161"/>
      <c r="I17" s="161"/>
    </row>
    <row r="18" spans="1:11" x14ac:dyDescent="0.45">
      <c r="A18" s="59" t="s">
        <v>45</v>
      </c>
      <c r="B18" s="266" t="s">
        <v>83</v>
      </c>
      <c r="C18" s="162" t="s">
        <v>82</v>
      </c>
      <c r="D18" s="162"/>
      <c r="E18" s="162" t="s">
        <v>81</v>
      </c>
      <c r="F18" s="162"/>
      <c r="G18" s="162" t="s">
        <v>84</v>
      </c>
      <c r="H18" s="162"/>
      <c r="I18" s="162"/>
    </row>
    <row r="19" spans="1:11" x14ac:dyDescent="0.45">
      <c r="A19" s="58" t="s">
        <v>270</v>
      </c>
      <c r="B19" s="316" t="s">
        <v>83</v>
      </c>
      <c r="C19" s="161" t="s">
        <v>291</v>
      </c>
      <c r="D19" s="161"/>
      <c r="E19" s="161" t="s">
        <v>81</v>
      </c>
      <c r="F19" s="161"/>
      <c r="G19" s="161" t="s">
        <v>273</v>
      </c>
      <c r="H19" s="161"/>
      <c r="I19" s="161"/>
    </row>
    <row r="20" spans="1:11" x14ac:dyDescent="0.45">
      <c r="A20" s="59" t="s">
        <v>274</v>
      </c>
      <c r="B20" s="266" t="s">
        <v>83</v>
      </c>
      <c r="C20" s="162" t="s">
        <v>275</v>
      </c>
      <c r="D20" s="162"/>
      <c r="E20" s="162" t="s">
        <v>81</v>
      </c>
      <c r="F20" s="162"/>
      <c r="G20" s="162" t="s">
        <v>273</v>
      </c>
      <c r="H20" s="162"/>
      <c r="I20" s="162"/>
    </row>
    <row r="21" spans="1:11" x14ac:dyDescent="0.45">
      <c r="A21" s="60" t="s">
        <v>271</v>
      </c>
      <c r="B21" s="316" t="s">
        <v>83</v>
      </c>
      <c r="C21" s="163" t="s">
        <v>91</v>
      </c>
      <c r="D21" s="163"/>
      <c r="E21" s="163" t="s">
        <v>85</v>
      </c>
      <c r="F21" s="163"/>
      <c r="G21" s="163" t="s">
        <v>86</v>
      </c>
      <c r="H21" s="163"/>
      <c r="I21" s="163"/>
    </row>
    <row r="22" spans="1:11" ht="25.5" x14ac:dyDescent="0.75">
      <c r="A22" s="14" t="s">
        <v>97</v>
      </c>
      <c r="B22" s="9" t="s">
        <v>70</v>
      </c>
      <c r="C22" s="9" t="s">
        <v>71</v>
      </c>
      <c r="D22" s="9"/>
      <c r="E22" s="9" t="s">
        <v>72</v>
      </c>
      <c r="F22" s="9"/>
      <c r="G22" s="9" t="s">
        <v>73</v>
      </c>
      <c r="H22" s="9"/>
      <c r="I22" s="9"/>
    </row>
    <row r="23" spans="1:11" x14ac:dyDescent="0.45">
      <c r="A23" s="403" t="str">
        <f>HYPERLINK('All products and rates'!T23,'All products and rates'!A23)</f>
        <v>OHSU Carpool app</v>
      </c>
      <c r="B23" s="658" t="str">
        <f>HYPERLINK('All products and rates'!U23,'All products and rates'!B23)</f>
        <v>ohsu.edu/carpool</v>
      </c>
      <c r="C23" s="660" t="str">
        <f>'All products and rates'!D23</f>
        <v>$3/per weekday to drive + pickup rider</v>
      </c>
      <c r="D23" s="660"/>
      <c r="E23" s="660" t="str">
        <f>'All products and rates'!G23</f>
        <v>See website</v>
      </c>
      <c r="F23" s="660"/>
      <c r="G23" s="660" t="str">
        <f>'All products and rates'!I23</f>
        <v>Additional incentives may apply.</v>
      </c>
      <c r="H23" s="660"/>
      <c r="I23" s="660"/>
    </row>
    <row r="24" spans="1:11" x14ac:dyDescent="0.45">
      <c r="A24" s="402" t="str">
        <f>HYPERLINK('All products and rates'!T24,'All products and rates'!A24)</f>
        <v>Guaranteed Ride Home</v>
      </c>
      <c r="B24" s="655" t="str">
        <f>HYPERLINK('All products and rates'!U24,'All products and rates'!B24)</f>
        <v>MyCommute</v>
      </c>
      <c r="C24" s="656" t="str">
        <f>'All products and rates'!D24</f>
        <v>Credit for Lyft ride</v>
      </c>
      <c r="D24" s="657"/>
      <c r="E24" s="656" t="str">
        <f>'All products and rates'!G24</f>
        <v>MyCommute member</v>
      </c>
      <c r="F24" s="657"/>
      <c r="G24" s="657" t="str">
        <f>'All products and rates'!I24</f>
        <v>Ride from work due to personal emergency.</v>
      </c>
      <c r="H24" s="657"/>
      <c r="I24" s="657"/>
    </row>
    <row r="25" spans="1:11" x14ac:dyDescent="0.45">
      <c r="A25" s="403" t="str">
        <f>HYPERLINK('All products and rates'!T25,'All products and rates'!A25)</f>
        <v>Lyft Off</v>
      </c>
      <c r="B25" s="658" t="str">
        <f>HYPERLINK('All products and rates'!U25,'All products and rates'!B25)</f>
        <v>o2.ohsu.edu/lyftoff</v>
      </c>
      <c r="C25" s="659" t="str">
        <f>'All products and rates'!D25</f>
        <v>$20 credit per shift</v>
      </c>
      <c r="D25" s="660"/>
      <c r="E25" s="659" t="str">
        <f>'All products and rates'!G25</f>
        <v>See website</v>
      </c>
      <c r="F25" s="660"/>
      <c r="G25" s="660" t="str">
        <f>'All products and rates'!I25</f>
        <v>9pm-5am for eligible trips.</v>
      </c>
      <c r="H25" s="660"/>
      <c r="I25" s="660"/>
      <c r="J25" s="16"/>
      <c r="K25" s="16"/>
    </row>
    <row r="26" spans="1:11" ht="25.5" x14ac:dyDescent="0.75">
      <c r="A26" s="15" t="str">
        <f>'All products and rates'!A26</f>
        <v>PARKING facilities</v>
      </c>
      <c r="B26" s="8"/>
      <c r="C26" s="784" t="s">
        <v>102</v>
      </c>
      <c r="D26" s="137" t="str">
        <f>HYPERLINK('All products and rates'!$T$28,'All products and rates'!$F$27)</f>
        <v>ParkMobile</v>
      </c>
      <c r="E26" s="748" t="s">
        <v>101</v>
      </c>
      <c r="F26" s="757"/>
      <c r="G26" s="748" t="s">
        <v>103</v>
      </c>
      <c r="H26" s="757"/>
      <c r="I26" s="95" t="s">
        <v>67</v>
      </c>
      <c r="J26" s="16"/>
      <c r="K26" s="16"/>
    </row>
    <row r="27" spans="1:11" ht="14.65" thickBot="1" x14ac:dyDescent="0.5">
      <c r="A27" s="732" t="s">
        <v>356</v>
      </c>
      <c r="B27" s="731"/>
      <c r="C27" s="784"/>
      <c r="D27" s="84" t="s">
        <v>178</v>
      </c>
      <c r="E27" s="758" t="s">
        <v>196</v>
      </c>
      <c r="F27" s="759"/>
      <c r="G27" s="758" t="str">
        <f>'All products and rates'!P27</f>
        <v>Guaranteed Daily Parking</v>
      </c>
      <c r="H27" s="759"/>
      <c r="I27" s="80"/>
      <c r="J27" s="16"/>
      <c r="K27" s="16"/>
    </row>
    <row r="28" spans="1:11" ht="14.65" thickTop="1" x14ac:dyDescent="0.45">
      <c r="A28" s="739" t="s">
        <v>357</v>
      </c>
      <c r="B28" s="735">
        <v>3213.6</v>
      </c>
      <c r="C28" s="118" t="s">
        <v>170</v>
      </c>
      <c r="D28" s="99"/>
      <c r="E28" s="81"/>
      <c r="F28" s="81"/>
      <c r="G28" s="82"/>
      <c r="H28" s="83"/>
      <c r="I28" s="80"/>
      <c r="J28" s="16"/>
      <c r="K28" s="16"/>
    </row>
    <row r="29" spans="1:11" ht="16.149999999999999" thickBot="1" x14ac:dyDescent="0.55000000000000004">
      <c r="A29" s="73" t="str">
        <f>'All products and rates'!A28</f>
        <v>Facility</v>
      </c>
      <c r="B29" s="74" t="str">
        <f>'All products and rates'!B28</f>
        <v>Campus</v>
      </c>
      <c r="C29" s="119" t="s">
        <v>105</v>
      </c>
      <c r="D29" s="100" t="str">
        <f>'All products and rates'!F28</f>
        <v>Daily</v>
      </c>
      <c r="E29" s="76" t="s">
        <v>104</v>
      </c>
      <c r="F29" s="76" t="str">
        <f>'All products and rates'!H28</f>
        <v>Daily (5+ hours)</v>
      </c>
      <c r="G29" s="77" t="str">
        <f>'All products and rates'!P28</f>
        <v>12am to 1pm</v>
      </c>
      <c r="H29" s="78" t="str">
        <f>'All products and rates'!Q28</f>
        <v>1pm - 5pm</v>
      </c>
      <c r="I29" s="79" t="s">
        <v>197</v>
      </c>
    </row>
    <row r="30" spans="1:11" ht="14.65" thickTop="1" x14ac:dyDescent="0.45">
      <c r="A30" s="403" t="str">
        <f>HYPERLINK('All products and rates'!T29,'All products and rates'!A29)</f>
        <v>Neveh Shalom</v>
      </c>
      <c r="B30" s="629" t="str">
        <f>'All products and rates'!B29</f>
        <v>Marquam Hill via TriMet</v>
      </c>
      <c r="C30" s="350" t="str">
        <f>'All products and rates'!I29</f>
        <v>Free</v>
      </c>
      <c r="D30" s="72" t="str">
        <f>'All products and rates'!F29</f>
        <v>Free</v>
      </c>
      <c r="E30" s="345" t="str">
        <f>'All products and rates'!G29</f>
        <v>N/A</v>
      </c>
      <c r="F30" s="346" t="str">
        <f>'All products and rates'!H29</f>
        <v>Free</v>
      </c>
      <c r="G30" s="72" t="str">
        <f>'All products and rates'!P29</f>
        <v>N/A</v>
      </c>
      <c r="H30" s="347" t="str">
        <f>'All products and rates'!Q29</f>
        <v>N/A</v>
      </c>
      <c r="I30" s="345" t="s">
        <v>32</v>
      </c>
    </row>
    <row r="31" spans="1:11" x14ac:dyDescent="0.45">
      <c r="A31" s="402" t="str">
        <f>HYPERLINK('All products and rates'!T30,'All products and rates'!A30)</f>
        <v>After 1pm</v>
      </c>
      <c r="B31" s="625" t="str">
        <f>'All products and rates'!B30</f>
        <v>Various locations</v>
      </c>
      <c r="C31" s="120">
        <f>'All products and rates'!I30</f>
        <v>3</v>
      </c>
      <c r="D31" s="71" t="str">
        <f>'All products and rates'!F30</f>
        <v>N/A</v>
      </c>
      <c r="E31" s="245" t="str">
        <f>'All products and rates'!G30</f>
        <v>N/A</v>
      </c>
      <c r="F31" s="246" t="str">
        <f>'All products and rates'!H30</f>
        <v>N/A</v>
      </c>
      <c r="G31" s="71" t="str">
        <f>'All products and rates'!P30</f>
        <v>N/A</v>
      </c>
      <c r="H31" s="241" t="str">
        <f>'All products and rates'!Q30</f>
        <v>N/A</v>
      </c>
      <c r="I31" s="242" t="s">
        <v>6</v>
      </c>
    </row>
    <row r="32" spans="1:11" x14ac:dyDescent="0.45">
      <c r="A32" s="282" t="str">
        <f>HYPERLINK('All products and rates'!T31,'All products and rates'!A31)</f>
        <v>Garage A</v>
      </c>
      <c r="B32" s="802" t="str">
        <f>'All products and rates'!B31</f>
        <v>Marquam Hill</v>
      </c>
      <c r="C32" s="121" t="str">
        <f>'All products and rates'!L31</f>
        <v>$11 </v>
      </c>
      <c r="D32" s="72" t="str">
        <f>'All products and rates'!F31</f>
        <v>N/A</v>
      </c>
      <c r="E32" s="245" t="str">
        <f>'All products and rates'!G31</f>
        <v>N/A</v>
      </c>
      <c r="F32" s="246" t="str">
        <f>'All products and rates'!H31</f>
        <v>N/A</v>
      </c>
      <c r="G32" s="238" t="str">
        <f>'All products and rates'!P31</f>
        <v>N/A</v>
      </c>
      <c r="H32" s="241" t="str">
        <f>'All products and rates'!Q31</f>
        <v>N/A</v>
      </c>
      <c r="I32" s="242" t="s">
        <v>6</v>
      </c>
    </row>
    <row r="33" spans="1:12" x14ac:dyDescent="0.45">
      <c r="A33" s="571" t="str">
        <f>HYPERLINK('All products and rates'!T32,'All products and rates'!A32)</f>
        <v>Garage B</v>
      </c>
      <c r="B33" s="803"/>
      <c r="C33" s="121" t="str">
        <f>'All products and rates'!L32</f>
        <v>N/A</v>
      </c>
      <c r="D33" s="71" t="str">
        <f>'All products and rates'!F32</f>
        <v>N/A</v>
      </c>
      <c r="E33" s="247" t="str">
        <f>'All products and rates'!G32</f>
        <v>N/A</v>
      </c>
      <c r="F33" s="246" t="str">
        <f>'All products and rates'!H32</f>
        <v>N/A</v>
      </c>
      <c r="G33" s="239" t="str">
        <f>'All products and rates'!P32</f>
        <v>N/A</v>
      </c>
      <c r="H33" s="243" t="str">
        <f>'All products and rates'!Q32</f>
        <v>N/A</v>
      </c>
      <c r="I33" s="242" t="s">
        <v>6</v>
      </c>
    </row>
    <row r="34" spans="1:12" x14ac:dyDescent="0.45">
      <c r="A34" s="282" t="str">
        <f>HYPERLINK('All products and rates'!T33,'All products and rates'!A33)</f>
        <v>Garage C</v>
      </c>
      <c r="B34" s="803"/>
      <c r="C34" s="121" t="str">
        <f>'All products and rates'!L33</f>
        <v>$11 </v>
      </c>
      <c r="D34" s="72" t="str">
        <f>'All products and rates'!F33</f>
        <v>N/A</v>
      </c>
      <c r="E34" s="248">
        <f>'All products and rates'!G33</f>
        <v>3</v>
      </c>
      <c r="F34" s="249" t="str">
        <f>'All products and rates'!H33</f>
        <v>3 hour max</v>
      </c>
      <c r="G34" s="434">
        <f>'All products and rates'!P33</f>
        <v>16.5</v>
      </c>
      <c r="H34" s="241">
        <f>'All products and rates'!Q33</f>
        <v>7</v>
      </c>
      <c r="I34" s="242" t="s">
        <v>6</v>
      </c>
    </row>
    <row r="35" spans="1:12" x14ac:dyDescent="0.45">
      <c r="A35" s="404" t="str">
        <f>HYPERLINK('All products and rates'!T34,'All products and rates'!A34)</f>
        <v>Garage D</v>
      </c>
      <c r="B35" s="803"/>
      <c r="C35" s="122" t="str">
        <f>'All products and rates'!L34</f>
        <v>$10 </v>
      </c>
      <c r="D35" s="71">
        <f>'All products and rates'!F34</f>
        <v>15</v>
      </c>
      <c r="E35" s="247" t="str">
        <f>'All products and rates'!G34</f>
        <v>N/A</v>
      </c>
      <c r="F35" s="246" t="str">
        <f>'All products and rates'!H34</f>
        <v>N/A</v>
      </c>
      <c r="G35" s="435">
        <f>'All products and rates'!P34</f>
        <v>16.5</v>
      </c>
      <c r="H35" s="243">
        <f>'All products and rates'!Q34</f>
        <v>7</v>
      </c>
      <c r="I35" s="242" t="s">
        <v>6</v>
      </c>
    </row>
    <row r="36" spans="1:12" x14ac:dyDescent="0.45">
      <c r="A36" s="282" t="str">
        <f>HYPERLINK('All products and rates'!T35,'All products and rates'!A35)</f>
        <v>Garage E</v>
      </c>
      <c r="B36" s="803"/>
      <c r="C36" s="121">
        <f>'All products and rates'!L35</f>
        <v>11</v>
      </c>
      <c r="D36" s="72" t="str">
        <f>'All products and rates'!F35</f>
        <v>N/A</v>
      </c>
      <c r="E36" s="245" t="str">
        <f>'All products and rates'!G35</f>
        <v>N/A</v>
      </c>
      <c r="F36" s="246" t="str">
        <f>'All products and rates'!H35</f>
        <v>N/A</v>
      </c>
      <c r="G36" s="434" t="str">
        <f>'All products and rates'!P35</f>
        <v>N/A</v>
      </c>
      <c r="H36" s="241" t="str">
        <f>'All products and rates'!Q35</f>
        <v>N/A</v>
      </c>
      <c r="I36" s="242" t="s">
        <v>6</v>
      </c>
    </row>
    <row r="37" spans="1:12" x14ac:dyDescent="0.45">
      <c r="A37" s="404" t="str">
        <f>HYPERLINK('All products and rates'!T36,'All products and rates'!A36)</f>
        <v>Garage F</v>
      </c>
      <c r="B37" s="803"/>
      <c r="C37" s="122" t="str">
        <f>'All products and rates'!L36</f>
        <v>$10 </v>
      </c>
      <c r="D37" s="71">
        <f>'All products and rates'!F36</f>
        <v>15</v>
      </c>
      <c r="E37" s="250">
        <f>'All products and rates'!G36</f>
        <v>3</v>
      </c>
      <c r="F37" s="246" t="str">
        <f>'All products and rates'!H36</f>
        <v>5 hour max</v>
      </c>
      <c r="G37" s="239" t="str">
        <f>'All products and rates'!P36</f>
        <v>N/A</v>
      </c>
      <c r="H37" s="243" t="str">
        <f>'All products and rates'!Q36</f>
        <v>N/A</v>
      </c>
      <c r="I37" s="242" t="s">
        <v>6</v>
      </c>
    </row>
    <row r="38" spans="1:12" x14ac:dyDescent="0.45">
      <c r="A38" s="571" t="str">
        <f>HYPERLINK('All products and rates'!T37,'All products and rates'!A37)</f>
        <v>Garage G</v>
      </c>
      <c r="B38" s="803"/>
      <c r="C38" s="121" t="str">
        <f>'All products and rates'!L37</f>
        <v>N/A</v>
      </c>
      <c r="D38" s="72" t="str">
        <f>'All products and rates'!F37</f>
        <v>N/A</v>
      </c>
      <c r="E38" s="245" t="str">
        <f>'All products and rates'!G37</f>
        <v>N/A</v>
      </c>
      <c r="F38" s="249" t="str">
        <f>'All products and rates'!H37</f>
        <v>N/A</v>
      </c>
      <c r="G38" s="238" t="str">
        <f>'All products and rates'!P37</f>
        <v>N/A</v>
      </c>
      <c r="H38" s="241" t="str">
        <f>'All products and rates'!Q37</f>
        <v>N/A</v>
      </c>
      <c r="I38" s="242" t="s">
        <v>6</v>
      </c>
    </row>
    <row r="39" spans="1:12" x14ac:dyDescent="0.45">
      <c r="A39" s="404" t="str">
        <f>HYPERLINK('All products and rates'!T38,'All products and rates'!A38)</f>
        <v>Garage K</v>
      </c>
      <c r="B39" s="803"/>
      <c r="C39" s="122" t="str">
        <f>'All products and rates'!L38</f>
        <v>$11 </v>
      </c>
      <c r="D39" s="71">
        <f>'All products and rates'!F38</f>
        <v>15</v>
      </c>
      <c r="E39" s="247" t="str">
        <f>'All products and rates'!G38</f>
        <v>N/A</v>
      </c>
      <c r="F39" s="246" t="str">
        <f>'All products and rates'!H38</f>
        <v>N/A</v>
      </c>
      <c r="G39" s="239" t="str">
        <f>'All products and rates'!P38</f>
        <v>N/A</v>
      </c>
      <c r="H39" s="243" t="str">
        <f>'All products and rates'!Q38</f>
        <v>N/A</v>
      </c>
      <c r="I39" s="242" t="s">
        <v>6</v>
      </c>
    </row>
    <row r="40" spans="1:12" x14ac:dyDescent="0.45">
      <c r="A40" s="282" t="str">
        <f>HYPERLINK('All products and rates'!T39,'All products and rates'!A39)</f>
        <v>Lot 10</v>
      </c>
      <c r="B40" s="803"/>
      <c r="C40" s="121" t="str">
        <f>'All products and rates'!L39</f>
        <v>$11 </v>
      </c>
      <c r="D40" s="72">
        <f>'All products and rates'!F39</f>
        <v>15</v>
      </c>
      <c r="E40" s="245" t="str">
        <f>'All products and rates'!G39</f>
        <v>N/A</v>
      </c>
      <c r="F40" s="249" t="str">
        <f>'All products and rates'!H39</f>
        <v>N/A</v>
      </c>
      <c r="G40" s="238" t="str">
        <f>'All products and rates'!P39</f>
        <v>N/A</v>
      </c>
      <c r="H40" s="241" t="str">
        <f>'All products and rates'!Q39</f>
        <v>N/A</v>
      </c>
      <c r="I40" s="242" t="s">
        <v>6</v>
      </c>
    </row>
    <row r="41" spans="1:12" x14ac:dyDescent="0.45">
      <c r="A41" s="404" t="str">
        <f>HYPERLINK('All products and rates'!T40,'All products and rates'!A40)</f>
        <v>Lot 20</v>
      </c>
      <c r="B41" s="803"/>
      <c r="C41" s="122" t="str">
        <f>'All products and rates'!L40</f>
        <v>$10 </v>
      </c>
      <c r="D41" s="71" t="str">
        <f>'All products and rates'!F40</f>
        <v>N/A</v>
      </c>
      <c r="E41" s="247" t="str">
        <f>'All products and rates'!G40</f>
        <v>N/A</v>
      </c>
      <c r="F41" s="246" t="str">
        <f>'All products and rates'!H40</f>
        <v>N/A</v>
      </c>
      <c r="G41" s="239" t="str">
        <f>'All products and rates'!P40</f>
        <v>N/A</v>
      </c>
      <c r="H41" s="243" t="str">
        <f>'All products and rates'!Q40</f>
        <v>N/A</v>
      </c>
      <c r="I41" s="242" t="s">
        <v>6</v>
      </c>
    </row>
    <row r="42" spans="1:12" x14ac:dyDescent="0.45">
      <c r="A42" s="282" t="str">
        <f>HYPERLINK('All products and rates'!T41,'All products and rates'!A41)</f>
        <v>Lot 30</v>
      </c>
      <c r="B42" s="803"/>
      <c r="C42" s="121">
        <f>'All products and rates'!L41</f>
        <v>10</v>
      </c>
      <c r="D42" s="72" t="str">
        <f>'All products and rates'!F41</f>
        <v>N/A</v>
      </c>
      <c r="E42" s="245" t="str">
        <f>'All products and rates'!G41</f>
        <v>N/A</v>
      </c>
      <c r="F42" s="249" t="str">
        <f>'All products and rates'!H41</f>
        <v>N/A</v>
      </c>
      <c r="G42" s="238" t="str">
        <f>'All products and rates'!P41</f>
        <v>N/A</v>
      </c>
      <c r="H42" s="241" t="str">
        <f>'All products and rates'!Q41</f>
        <v>N/A</v>
      </c>
      <c r="I42" s="242" t="s">
        <v>6</v>
      </c>
      <c r="L42" s="17"/>
    </row>
    <row r="43" spans="1:12" x14ac:dyDescent="0.45">
      <c r="A43" s="404" t="str">
        <f>HYPERLINK('All products and rates'!T42,'All products and rates'!A42)</f>
        <v>Lot 40</v>
      </c>
      <c r="B43" s="803"/>
      <c r="C43" s="122" t="str">
        <f>'All products and rates'!L42</f>
        <v>$8 </v>
      </c>
      <c r="D43" s="71">
        <f>'All products and rates'!F42</f>
        <v>15</v>
      </c>
      <c r="E43" s="250">
        <f>'All products and rates'!G42</f>
        <v>3</v>
      </c>
      <c r="F43" s="251">
        <f>'All products and rates'!H42</f>
        <v>15</v>
      </c>
      <c r="G43" s="239" t="str">
        <f>'All products and rates'!P42</f>
        <v>N/A</v>
      </c>
      <c r="H43" s="243" t="str">
        <f>'All products and rates'!Q42</f>
        <v>N/A</v>
      </c>
      <c r="I43" s="242" t="s">
        <v>6</v>
      </c>
    </row>
    <row r="44" spans="1:12" x14ac:dyDescent="0.45">
      <c r="A44" s="282" t="str">
        <f>HYPERLINK('All products and rates'!T43,'All products and rates'!A43)</f>
        <v>Lot 50</v>
      </c>
      <c r="B44" s="803"/>
      <c r="C44" s="121" t="str">
        <f>'All products and rates'!L43</f>
        <v>$8 </v>
      </c>
      <c r="D44" s="72" t="str">
        <f>'All products and rates'!F43</f>
        <v>N/A</v>
      </c>
      <c r="E44" s="245" t="str">
        <f>'All products and rates'!G43</f>
        <v>N/A</v>
      </c>
      <c r="F44" s="249" t="str">
        <f>'All products and rates'!H43</f>
        <v>N/A</v>
      </c>
      <c r="G44" s="238" t="str">
        <f>'All products and rates'!P43</f>
        <v>N/A</v>
      </c>
      <c r="H44" s="241" t="str">
        <f>'All products and rates'!Q43</f>
        <v>N/A</v>
      </c>
      <c r="I44" s="242" t="s">
        <v>6</v>
      </c>
    </row>
    <row r="45" spans="1:12" x14ac:dyDescent="0.45">
      <c r="A45" s="404" t="str">
        <f>HYPERLINK('All products and rates'!T44,'All products and rates'!A44)</f>
        <v>Lot 60</v>
      </c>
      <c r="B45" s="803"/>
      <c r="C45" s="122" t="str">
        <f>'All products and rates'!L44</f>
        <v>$8 </v>
      </c>
      <c r="D45" s="71" t="str">
        <f>'All products and rates'!F44</f>
        <v>N/A</v>
      </c>
      <c r="E45" s="247" t="str">
        <f>'All products and rates'!G44</f>
        <v>N/A</v>
      </c>
      <c r="F45" s="246" t="str">
        <f>'All products and rates'!H44</f>
        <v>N/A</v>
      </c>
      <c r="G45" s="239" t="str">
        <f>'All products and rates'!P44</f>
        <v>N/A</v>
      </c>
      <c r="H45" s="243" t="str">
        <f>'All products and rates'!Q44</f>
        <v>N/A</v>
      </c>
      <c r="I45" s="242" t="s">
        <v>6</v>
      </c>
    </row>
    <row r="46" spans="1:12" x14ac:dyDescent="0.45">
      <c r="A46" s="282" t="str">
        <f>HYPERLINK('All products and rates'!T45,'All products and rates'!A45)</f>
        <v>Lot 70</v>
      </c>
      <c r="B46" s="803"/>
      <c r="C46" s="121" t="str">
        <f>'All products and rates'!L45</f>
        <v>$8 </v>
      </c>
      <c r="D46" s="72" t="str">
        <f>'All products and rates'!F45</f>
        <v>N/A</v>
      </c>
      <c r="E46" s="245" t="str">
        <f>'All products and rates'!G45</f>
        <v>N/A</v>
      </c>
      <c r="F46" s="249" t="str">
        <f>'All products and rates'!H45</f>
        <v>N/A</v>
      </c>
      <c r="G46" s="238" t="str">
        <f>'All products and rates'!P45</f>
        <v>N/A</v>
      </c>
      <c r="H46" s="241" t="str">
        <f>'All products and rates'!Q45</f>
        <v>N/A</v>
      </c>
      <c r="I46" s="242" t="s">
        <v>6</v>
      </c>
    </row>
    <row r="47" spans="1:12" ht="14.65" thickBot="1" x14ac:dyDescent="0.5">
      <c r="A47" s="463" t="str">
        <f>HYPERLINK('All products and rates'!T46,'All products and rates'!A46)</f>
        <v>Lot 90</v>
      </c>
      <c r="B47" s="804"/>
      <c r="C47" s="485">
        <f>'All products and rates'!L46</f>
        <v>6</v>
      </c>
      <c r="D47" s="465">
        <f>'All products and rates'!F46</f>
        <v>15</v>
      </c>
      <c r="E47" s="466" t="str">
        <f>'All products and rates'!G46</f>
        <v>N/A</v>
      </c>
      <c r="F47" s="467" t="str">
        <f>'All products and rates'!H46</f>
        <v>N/A</v>
      </c>
      <c r="G47" s="468" t="str">
        <f>'All products and rates'!P46</f>
        <v>N/A</v>
      </c>
      <c r="H47" s="469" t="str">
        <f>'All products and rates'!Q46</f>
        <v>N/A</v>
      </c>
      <c r="I47" s="470" t="s">
        <v>6</v>
      </c>
    </row>
    <row r="48" spans="1:12" ht="14.65" thickTop="1" x14ac:dyDescent="0.45">
      <c r="A48" s="486" t="str">
        <f>HYPERLINK('All products and rates'!T47,'All products and rates'!A47)</f>
        <v>3030 Moody Lot</v>
      </c>
      <c r="B48" s="805" t="str">
        <f>'All products and rates'!B47</f>
        <v>South Waterfront</v>
      </c>
      <c r="C48" s="487">
        <f>'All products and rates'!L47</f>
        <v>8</v>
      </c>
      <c r="D48" s="488">
        <f>'All products and rates'!F47</f>
        <v>12</v>
      </c>
      <c r="E48" s="489">
        <f>'All products and rates'!G47</f>
        <v>3</v>
      </c>
      <c r="F48" s="490">
        <f>'All products and rates'!H47</f>
        <v>15</v>
      </c>
      <c r="G48" s="488" t="str">
        <f>'All products and rates'!P47</f>
        <v>N/A</v>
      </c>
      <c r="H48" s="490" t="str">
        <f>'All products and rates'!Q47</f>
        <v>N/A</v>
      </c>
      <c r="I48" s="491" t="s">
        <v>6</v>
      </c>
    </row>
    <row r="49" spans="1:9" x14ac:dyDescent="0.45">
      <c r="A49" s="285" t="str">
        <f>HYPERLINK('All products and rates'!T48,'All products and rates'!A48)</f>
        <v>3420 Macadam</v>
      </c>
      <c r="B49" s="803"/>
      <c r="C49" s="122">
        <f>'All products and rates'!L48</f>
        <v>8</v>
      </c>
      <c r="D49" s="221" t="str">
        <f>'All products and rates'!F48</f>
        <v>N/A</v>
      </c>
      <c r="E49" s="229" t="str">
        <f>'All products and rates'!G48</f>
        <v>N/A</v>
      </c>
      <c r="F49" s="233" t="str">
        <f>'All products and rates'!H48</f>
        <v>N/A</v>
      </c>
      <c r="G49" s="223" t="str">
        <f>'All products and rates'!P48</f>
        <v>N/A</v>
      </c>
      <c r="H49" s="236" t="str">
        <f>'All products and rates'!Q48</f>
        <v>N/A</v>
      </c>
      <c r="I49" s="234" t="s">
        <v>6</v>
      </c>
    </row>
    <row r="50" spans="1:9" hidden="1" x14ac:dyDescent="0.45">
      <c r="A50" s="285" t="str">
        <f>HYPERLINK('All products and rates'!T49,'All products and rates'!A49)</f>
        <v>Bancroft Lot</v>
      </c>
      <c r="B50" s="803"/>
      <c r="C50" s="122">
        <f>'All products and rates'!L49</f>
        <v>7</v>
      </c>
      <c r="D50" s="72" t="str">
        <f>'All products and rates'!F49</f>
        <v>N/A</v>
      </c>
      <c r="E50" s="248" t="str">
        <f>'All products and rates'!G49</f>
        <v>N/A</v>
      </c>
      <c r="F50" s="252" t="str">
        <f>'All products and rates'!H49</f>
        <v>N/A</v>
      </c>
      <c r="G50" s="238" t="str">
        <f>'All products and rates'!P49</f>
        <v>N/A</v>
      </c>
      <c r="H50" s="241" t="str">
        <f>'All products and rates'!Q49</f>
        <v>N/A</v>
      </c>
      <c r="I50" s="242" t="s">
        <v>6</v>
      </c>
    </row>
    <row r="51" spans="1:9" x14ac:dyDescent="0.45">
      <c r="A51" s="282" t="str">
        <f>HYPERLINK('All products and rates'!T52,'All products and rates'!A52)</f>
        <v>Center for Health and Healing</v>
      </c>
      <c r="B51" s="803"/>
      <c r="C51" s="121" t="str">
        <f>'All products and rates'!L52</f>
        <v>N/A</v>
      </c>
      <c r="D51" s="72" t="str">
        <f>'All products and rates'!F52</f>
        <v>N/A</v>
      </c>
      <c r="E51" s="248">
        <f>'All products and rates'!G52</f>
        <v>4</v>
      </c>
      <c r="F51" s="252">
        <f>'All products and rates'!H52</f>
        <v>22</v>
      </c>
      <c r="G51" s="238" t="str">
        <f>'All products and rates'!P52</f>
        <v>N/A</v>
      </c>
      <c r="H51" s="241" t="str">
        <f>'All products and rates'!Q52</f>
        <v>N/A</v>
      </c>
      <c r="I51" s="242" t="s">
        <v>6</v>
      </c>
    </row>
    <row r="52" spans="1:9" x14ac:dyDescent="0.45">
      <c r="A52" s="285" t="str">
        <f>HYPERLINK('All products and rates'!T53,'All products and rates'!A53)</f>
        <v>Knight Cancer Research Building</v>
      </c>
      <c r="B52" s="803"/>
      <c r="C52" s="122">
        <f>'All products and rates'!L53</f>
        <v>8</v>
      </c>
      <c r="D52" s="71" t="str">
        <f>'All products and rates'!F53</f>
        <v>N/A</v>
      </c>
      <c r="E52" s="250">
        <f>'All products and rates'!G53</f>
        <v>3</v>
      </c>
      <c r="F52" s="251">
        <f>'All products and rates'!H53</f>
        <v>18</v>
      </c>
      <c r="G52" s="435">
        <f>'All products and rates'!P53</f>
        <v>13.2</v>
      </c>
      <c r="H52" s="243">
        <f>'All products and rates'!Q53</f>
        <v>5</v>
      </c>
      <c r="I52" s="242" t="s">
        <v>6</v>
      </c>
    </row>
    <row r="53" spans="1:9" x14ac:dyDescent="0.45">
      <c r="A53" s="282" t="str">
        <f>HYPERLINK('All products and rates'!T54,'All products and rates'!A54)</f>
        <v>Macadam Warehouse</v>
      </c>
      <c r="B53" s="803"/>
      <c r="C53" s="121">
        <f>'All products and rates'!L54</f>
        <v>8</v>
      </c>
      <c r="D53" s="72" t="str">
        <f>'All products and rates'!F54</f>
        <v>N/A</v>
      </c>
      <c r="E53" s="248">
        <f>'All products and rates'!G54</f>
        <v>3</v>
      </c>
      <c r="F53" s="252">
        <f>'All products and rates'!H54</f>
        <v>15</v>
      </c>
      <c r="G53" s="238" t="str">
        <f>'All products and rates'!P54</f>
        <v>N/A</v>
      </c>
      <c r="H53" s="241" t="str">
        <f>'All products and rates'!Q54</f>
        <v>N/A</v>
      </c>
      <c r="I53" s="242" t="s">
        <v>6</v>
      </c>
    </row>
    <row r="54" spans="1:9" hidden="1" x14ac:dyDescent="0.45">
      <c r="A54" s="285" t="str">
        <f>HYPERLINK('All products and rates'!T55,'All products and rates'!A55)</f>
        <v>RiverPlace</v>
      </c>
      <c r="B54" s="803"/>
      <c r="C54" s="121" t="str">
        <f>'All products and rates'!L55</f>
        <v>N/A</v>
      </c>
      <c r="D54" s="71" t="str">
        <f>'All products and rates'!F55</f>
        <v>N/A</v>
      </c>
      <c r="E54" s="247" t="str">
        <f>'All products and rates'!G55</f>
        <v>N/A</v>
      </c>
      <c r="F54" s="246" t="s">
        <v>321</v>
      </c>
      <c r="G54" s="239" t="str">
        <f>'All products and rates'!P55</f>
        <v>N/A</v>
      </c>
      <c r="H54" s="243" t="str">
        <f>'All products and rates'!Q55</f>
        <v>N/A</v>
      </c>
      <c r="I54" s="258">
        <f>'All products and rates'!R55</f>
        <v>55.7</v>
      </c>
    </row>
    <row r="55" spans="1:9" x14ac:dyDescent="0.45">
      <c r="A55" s="285" t="str">
        <f>HYPERLINK('All products and rates'!T56,'All products and rates'!A56)</f>
        <v>Robertson Life Sciences Building</v>
      </c>
      <c r="B55" s="803"/>
      <c r="C55" s="122">
        <f>'All products and rates'!L56</f>
        <v>8</v>
      </c>
      <c r="D55" s="72" t="str">
        <f>'All products and rates'!F56</f>
        <v>N/A</v>
      </c>
      <c r="E55" s="250">
        <f>'All products and rates'!G56</f>
        <v>3</v>
      </c>
      <c r="F55" s="251">
        <f>'All products and rates'!H56</f>
        <v>18</v>
      </c>
      <c r="G55" s="435">
        <f>'All products and rates'!P56</f>
        <v>13.2</v>
      </c>
      <c r="H55" s="243">
        <f>'All products and rates'!Q56</f>
        <v>5</v>
      </c>
      <c r="I55" s="242" t="s">
        <v>6</v>
      </c>
    </row>
    <row r="56" spans="1:9" x14ac:dyDescent="0.45">
      <c r="A56" s="282" t="str">
        <f>HYPERLINK('All products and rates'!T57,'All products and rates'!A57)</f>
        <v>Rood Family Pavilion</v>
      </c>
      <c r="B56" s="803"/>
      <c r="C56" s="121">
        <f>'All products and rates'!L57</f>
        <v>8</v>
      </c>
      <c r="D56" s="71" t="str">
        <f>'All products and rates'!F57</f>
        <v>N/A</v>
      </c>
      <c r="E56" s="248">
        <f>'All products and rates'!G57</f>
        <v>3</v>
      </c>
      <c r="F56" s="252">
        <f>'All products and rates'!H57</f>
        <v>18</v>
      </c>
      <c r="G56" s="434">
        <f>'All products and rates'!P57</f>
        <v>13.2</v>
      </c>
      <c r="H56" s="241">
        <f>'All products and rates'!Q57</f>
        <v>5</v>
      </c>
      <c r="I56" s="242" t="s">
        <v>6</v>
      </c>
    </row>
    <row r="57" spans="1:9" x14ac:dyDescent="0.45">
      <c r="A57" s="285" t="str">
        <f>HYPERLINK('All products and rates'!T58,'All products and rates'!A58)</f>
        <v>Schnitzer Parking Lot</v>
      </c>
      <c r="B57" s="803"/>
      <c r="C57" s="122">
        <f>'All products and rates'!L58</f>
        <v>7</v>
      </c>
      <c r="D57" s="71">
        <f>'All products and rates'!F58</f>
        <v>12</v>
      </c>
      <c r="E57" s="250">
        <f>'All products and rates'!G58</f>
        <v>3</v>
      </c>
      <c r="F57" s="246">
        <f>'All products and rates'!H58</f>
        <v>13</v>
      </c>
      <c r="G57" s="238" t="str">
        <f>'All products and rates'!P58</f>
        <v>N/A</v>
      </c>
      <c r="H57" s="241" t="str">
        <f>'All products and rates'!Q58</f>
        <v>N/A</v>
      </c>
      <c r="I57" s="242" t="s">
        <v>6</v>
      </c>
    </row>
    <row r="58" spans="1:9" ht="14.65" thickBot="1" x14ac:dyDescent="0.5">
      <c r="A58" s="678" t="str">
        <f>HYPERLINK('All products and rates'!T59,'All products and rates'!A59)</f>
        <v>Whitaker Parking Lot</v>
      </c>
      <c r="B58" s="804"/>
      <c r="C58" s="683">
        <f>'All products and rates'!L59</f>
        <v>9</v>
      </c>
      <c r="D58" s="492" t="str">
        <f>'All products and rates'!F59</f>
        <v>N/A</v>
      </c>
      <c r="E58" s="493" t="str">
        <f>'All products and rates'!G59</f>
        <v>N/A</v>
      </c>
      <c r="F58" s="494" t="str">
        <f>'All products and rates'!H59</f>
        <v>N/A</v>
      </c>
      <c r="G58" s="495" t="str">
        <f>'All products and rates'!P59</f>
        <v>N/A</v>
      </c>
      <c r="H58" s="496" t="str">
        <f>'All products and rates'!Q59</f>
        <v>N/A</v>
      </c>
      <c r="I58" s="497" t="s">
        <v>6</v>
      </c>
    </row>
    <row r="59" spans="1:9" ht="14.65" thickTop="1" x14ac:dyDescent="0.45">
      <c r="A59" s="668" t="str">
        <f>HYPERLINK('All products and rates'!T60,'All products and rates'!A60)</f>
        <v>4th and Clay</v>
      </c>
      <c r="B59" s="805" t="str">
        <f>'All products and rates'!B60</f>
        <v>Off Campus</v>
      </c>
      <c r="C59" s="350" t="str">
        <f>'All products and rates'!L60</f>
        <v>N/A</v>
      </c>
      <c r="D59" s="72" t="str">
        <f>'All products and rates'!F60</f>
        <v>N/A</v>
      </c>
      <c r="E59" s="245" t="str">
        <f>'All products and rates'!G60</f>
        <v>N/A</v>
      </c>
      <c r="F59" s="249" t="str">
        <f>'All products and rates'!H60</f>
        <v>N/A</v>
      </c>
      <c r="G59" s="72" t="str">
        <f>'All products and rates'!P60</f>
        <v>N/A</v>
      </c>
      <c r="H59" s="252" t="str">
        <f>'All products and rates'!Q60</f>
        <v>N/A</v>
      </c>
      <c r="I59" s="677">
        <f>'All products and rates'!R60</f>
        <v>111.24</v>
      </c>
    </row>
    <row r="60" spans="1:9" x14ac:dyDescent="0.45">
      <c r="A60" s="282" t="str">
        <f>HYPERLINK('All products and rates'!T62,'All products and rates'!A62)</f>
        <v>Market Square Building</v>
      </c>
      <c r="B60" s="803"/>
      <c r="C60" s="121" t="str">
        <f>'All products and rates'!L62</f>
        <v>N/A</v>
      </c>
      <c r="D60" s="71" t="str">
        <f>'All products and rates'!F62</f>
        <v>N/A</v>
      </c>
      <c r="E60" s="245" t="str">
        <f>'All products and rates'!G62</f>
        <v>non-OHSU</v>
      </c>
      <c r="F60" s="246" t="s">
        <v>6</v>
      </c>
      <c r="G60" s="239" t="str">
        <f>'All products and rates'!P62</f>
        <v>N/A</v>
      </c>
      <c r="H60" s="243" t="str">
        <f>'All products and rates'!Q62</f>
        <v>N/A</v>
      </c>
      <c r="I60" s="242">
        <f>'All products and rates'!R62</f>
        <v>111.24</v>
      </c>
    </row>
    <row r="61" spans="1:9" ht="14.65" thickBot="1" x14ac:dyDescent="0.5">
      <c r="A61" s="285" t="str">
        <f>HYPERLINK('All products and rates'!T63,'All products and rates'!A63)</f>
        <v>Marquam Plaza</v>
      </c>
      <c r="B61" s="806"/>
      <c r="C61" s="682">
        <f>'All products and rates'!L63</f>
        <v>6</v>
      </c>
      <c r="D61" s="675">
        <f>'All products and rates'!F63</f>
        <v>9.5</v>
      </c>
      <c r="E61" s="250">
        <f>'All products and rates'!G63</f>
        <v>2</v>
      </c>
      <c r="F61" s="677">
        <f>'All products and rates'!H63</f>
        <v>9</v>
      </c>
      <c r="G61" s="238" t="str">
        <f>'All products and rates'!P63</f>
        <v>N/A</v>
      </c>
      <c r="H61" s="241" t="str">
        <f>'All products and rates'!Q63</f>
        <v>N/A</v>
      </c>
      <c r="I61" s="676">
        <f>'All products and rates'!R63</f>
        <v>106.09</v>
      </c>
    </row>
    <row r="62" spans="1:9" ht="16.149999999999999" thickTop="1" x14ac:dyDescent="0.5">
      <c r="A62" s="333" t="str">
        <f>'All products and rates'!A65</f>
        <v>Other parking products</v>
      </c>
      <c r="B62" s="8" t="str">
        <f>'All products and rates'!B65</f>
        <v>Location</v>
      </c>
      <c r="C62" s="399" t="str">
        <f>'All products and rates'!D65</f>
        <v>Description</v>
      </c>
      <c r="D62" s="334"/>
      <c r="E62" s="81"/>
      <c r="F62" s="405" t="str">
        <f>'All products and rates'!F65</f>
        <v>Rate</v>
      </c>
      <c r="G62" s="81"/>
      <c r="H62" s="81" t="str">
        <f>'All products and rates'!P65</f>
        <v>To acquire</v>
      </c>
      <c r="I62" s="339"/>
    </row>
    <row r="63" spans="1:9" x14ac:dyDescent="0.45">
      <c r="A63" s="285" t="str">
        <f>HYPERLINK('All products and rates'!T66,'All products and rates'!A66)</f>
        <v>Motorcycle Parking</v>
      </c>
      <c r="B63" s="770" t="str">
        <f>'All products and rates'!B66</f>
        <v>On campus</v>
      </c>
      <c r="C63" s="397" t="str">
        <f>'All products and rates'!D66</f>
        <v>Requires OHSU Motorcycle permit.</v>
      </c>
      <c r="D63" s="332"/>
      <c r="E63" s="332"/>
      <c r="F63" s="406" t="str">
        <f>'All products and rates'!F66</f>
        <v>Free</v>
      </c>
      <c r="G63" s="335"/>
      <c r="H63" s="359" t="str">
        <f>HYPERLINK('All products and rates'!$T66,'All products and rates'!$P66)</f>
        <v>Request permit here</v>
      </c>
      <c r="I63" s="340"/>
    </row>
    <row r="64" spans="1:9" x14ac:dyDescent="0.45">
      <c r="A64" s="282" t="str">
        <f>HYPERLINK('All products and rates'!T67,'All products and rates'!A67)</f>
        <v>Special Reserved (ADA, maternity)</v>
      </c>
      <c r="B64" s="771"/>
      <c r="C64" s="398" t="str">
        <f>'All products and rates'!D67</f>
        <v>Requires ADA permit or doctor's note.</v>
      </c>
      <c r="D64" s="337"/>
      <c r="E64" s="337"/>
      <c r="F64" s="407">
        <f>'All products and rates'!F67</f>
        <v>63</v>
      </c>
      <c r="G64" s="408" t="str">
        <f>'All products and rates'!G67</f>
        <v>per pay period</v>
      </c>
      <c r="H64" s="342" t="str">
        <f>HYPERLINK('All products and rates'!$T67,'All products and rates'!$P67)</f>
        <v>Request permit here</v>
      </c>
      <c r="I64" s="341"/>
    </row>
  </sheetData>
  <sheetProtection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5" priority="1" operator="containsText" text="N/A">
      <formula>NOT(ISERROR(SEARCH("N/A",C30)))</formula>
    </cfRule>
  </conditionalFormatting>
  <hyperlinks>
    <hyperlink ref="A17" r:id="rId1" xr:uid="{00000000-0004-0000-0800-000000000000}"/>
    <hyperlink ref="A18" r:id="rId2" xr:uid="{00000000-0004-0000-0800-000001000000}"/>
    <hyperlink ref="A16" r:id="rId3" display="C-Tran Express" xr:uid="{00000000-0004-0000-0800-000002000000}"/>
    <hyperlink ref="A19" r:id="rId4" display="TriMet Universal" xr:uid="{00000000-0004-0000-0800-000003000000}"/>
    <hyperlink ref="A20" r:id="rId5" display="TriMet: Medical Assistant" xr:uid="{00000000-0004-0000-0800-000004000000}"/>
    <hyperlink ref="A21" r:id="rId6" display="TriMet: ONA new hire" xr:uid="{00000000-0004-0000-0800-000005000000}"/>
    <hyperlink ref="A15" r:id="rId7" display="MyCommute incentive" xr:uid="{00000000-0004-0000-0800-000006000000}"/>
    <hyperlink ref="B15" r:id="rId8" xr:uid="{00000000-0004-0000-0800-000007000000}"/>
    <hyperlink ref="B16" r:id="rId9" xr:uid="{00000000-0004-0000-0800-000008000000}"/>
    <hyperlink ref="B18" r:id="rId10" xr:uid="{00000000-0004-0000-0800-000009000000}"/>
    <hyperlink ref="B20" r:id="rId11" xr:uid="{00000000-0004-0000-0800-00000A000000}"/>
    <hyperlink ref="B19" r:id="rId12" xr:uid="{00000000-0004-0000-0800-00000B000000}"/>
    <hyperlink ref="B21" r:id="rId13" xr:uid="{00000000-0004-0000-0800-00000C000000}"/>
    <hyperlink ref="B17" r:id="rId14" xr:uid="{00000000-0004-0000-0800-00000D000000}"/>
  </hyperlinks>
  <pageMargins left="0.25" right="0.25" top="0.44791666666666669" bottom="0.75" header="0.3" footer="0.3"/>
  <pageSetup scale="53" orientation="landscape" horizontalDpi="300" verticalDpi="300"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Contents</vt:lpstr>
      <vt:lpstr>General Public</vt:lpstr>
      <vt:lpstr>Student</vt:lpstr>
      <vt:lpstr>Contractor Vendor Volunteer</vt:lpstr>
      <vt:lpstr>House Officer</vt:lpstr>
      <vt:lpstr>Employee 1</vt:lpstr>
      <vt:lpstr>Employee 2</vt:lpstr>
      <vt:lpstr>Employee 3</vt:lpstr>
      <vt:lpstr>Employee 4</vt:lpstr>
      <vt:lpstr>Employee 5</vt:lpstr>
      <vt:lpstr>Employee 6</vt:lpstr>
      <vt:lpstr>Employee 7</vt:lpstr>
      <vt:lpstr>Departments</vt:lpstr>
      <vt:lpstr>All products and rates</vt:lpstr>
      <vt:lpstr>Maps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L.</dc:creator>
  <cp:lastModifiedBy>John Landolfe</cp:lastModifiedBy>
  <cp:lastPrinted>2024-04-25T22:55:50Z</cp:lastPrinted>
  <dcterms:created xsi:type="dcterms:W3CDTF">2021-08-12T15:10:58Z</dcterms:created>
  <dcterms:modified xsi:type="dcterms:W3CDTF">2024-11-01T20:49:26Z</dcterms:modified>
  <cp:contentStatus/>
</cp:coreProperties>
</file>